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8.2 Credit card releases\Folder for Publication\2023-2024\2023-2024-Q2-Feb 2024 - Executive Expenses\"/>
    </mc:Choice>
  </mc:AlternateContent>
  <xr:revisionPtr revIDLastSave="0" documentId="13_ncr:1_{DFDABCBA-70CD-4AC0-B0AD-85B07FE45374}" xr6:coauthVersionLast="47" xr6:coauthVersionMax="47" xr10:uidLastSave="{00000000-0000-0000-0000-000000000000}"/>
  <bookViews>
    <workbookView xWindow="-9555" yWindow="-16590" windowWidth="29040" windowHeight="15720" xr2:uid="{5CC05542-3D51-4B53-9471-F893AF6B49E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8" i="1"/>
  <c r="H79" i="1"/>
  <c r="H80" i="1"/>
  <c r="H81" i="1"/>
  <c r="H82" i="1"/>
  <c r="H83" i="1"/>
  <c r="H4" i="1"/>
  <c r="E23" i="1"/>
  <c r="H5" i="1"/>
  <c r="G23" i="1"/>
  <c r="H6" i="1"/>
  <c r="H7" i="1"/>
  <c r="H8" i="1"/>
  <c r="H9" i="1"/>
  <c r="D2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I23" i="1"/>
  <c r="F31" i="1"/>
  <c r="H25" i="1"/>
  <c r="I25" i="1"/>
  <c r="E31" i="1"/>
  <c r="H26" i="1"/>
  <c r="I26" i="1"/>
  <c r="H27" i="1"/>
  <c r="I27" i="1"/>
  <c r="D31" i="1"/>
  <c r="H28" i="1"/>
  <c r="I28" i="1"/>
  <c r="H29" i="1"/>
  <c r="I29" i="1"/>
  <c r="H30" i="1"/>
  <c r="I30" i="1"/>
  <c r="G31" i="1"/>
  <c r="D38" i="1"/>
  <c r="E38" i="1"/>
  <c r="H33" i="1"/>
  <c r="I33" i="1"/>
  <c r="H34" i="1"/>
  <c r="I34" i="1"/>
  <c r="H35" i="1"/>
  <c r="I35" i="1"/>
  <c r="G38" i="1"/>
  <c r="H36" i="1"/>
  <c r="I36" i="1"/>
  <c r="H37" i="1"/>
  <c r="I37" i="1"/>
  <c r="F38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84" i="1"/>
  <c r="H85" i="1"/>
  <c r="F90" i="1"/>
  <c r="G90" i="1"/>
  <c r="H88" i="1"/>
  <c r="D90" i="1"/>
  <c r="H89" i="1"/>
  <c r="I90" i="1"/>
  <c r="H86" i="1" l="1"/>
  <c r="D86" i="1"/>
  <c r="H38" i="1"/>
  <c r="I86" i="1"/>
  <c r="I91" i="1" s="1"/>
  <c r="H23" i="1"/>
  <c r="H90" i="1"/>
  <c r="H91" i="1" s="1"/>
  <c r="F86" i="1"/>
  <c r="F91" i="1" s="1"/>
  <c r="F104" i="1" s="1"/>
  <c r="E90" i="1"/>
  <c r="D91" i="1"/>
  <c r="D104" i="1" s="1"/>
  <c r="I38" i="1"/>
  <c r="E86" i="1"/>
  <c r="G86" i="1"/>
  <c r="G91" i="1" s="1"/>
  <c r="G104" i="1" s="1"/>
  <c r="I31" i="1"/>
  <c r="H31" i="1"/>
  <c r="F39" i="1"/>
  <c r="E39" i="1"/>
  <c r="G39" i="1"/>
  <c r="D39" i="1"/>
  <c r="E91" i="1" l="1"/>
  <c r="E104" i="1" s="1"/>
  <c r="H39" i="1"/>
  <c r="H104" i="1" s="1"/>
  <c r="I39" i="1"/>
  <c r="I104" i="1" s="1"/>
</calcChain>
</file>

<file path=xl/sharedStrings.xml><?xml version="1.0" encoding="utf-8"?>
<sst xmlns="http://schemas.openxmlformats.org/spreadsheetml/2006/main" count="116" uniqueCount="97">
  <si>
    <t>54th GOVERNMENT - MEMBERS OF THE EXECUTIVE EXPENSES FROM 27 NOVEMBER TO 31 DECEMBER 2023</t>
  </si>
  <si>
    <t xml:space="preserve">Member of the Executive
</t>
  </si>
  <si>
    <t xml:space="preserve">Wellington Accommodation
</t>
  </si>
  <si>
    <t xml:space="preserve">Out of Wellington Accommodation
</t>
  </si>
  <si>
    <t xml:space="preserve"> Domestic Air Travel 
</t>
  </si>
  <si>
    <t xml:space="preserve"> Surface Travel (Ministers, Spouse and staff (B)
</t>
  </si>
  <si>
    <t xml:space="preserve">Sub Total Internal Costs
 </t>
  </si>
  <si>
    <t xml:space="preserve">Official Cabinet Approved International Travel ( A ) </t>
  </si>
  <si>
    <t>National</t>
  </si>
  <si>
    <t>Rt Hon Christopher Luxon</t>
  </si>
  <si>
    <t>Hon Nicola Willis</t>
  </si>
  <si>
    <t>Hon Chris Bishop</t>
  </si>
  <si>
    <t>Hon Dr Shane Reti</t>
  </si>
  <si>
    <t>Hon Simeon Brown</t>
  </si>
  <si>
    <t>Hon Erica Stanford</t>
  </si>
  <si>
    <t>Hon Paul Goldsmith</t>
  </si>
  <si>
    <t>Hon Louise Upston</t>
  </si>
  <si>
    <t>Hon Judith Collins</t>
  </si>
  <si>
    <t>Hon Mark Mitchell</t>
  </si>
  <si>
    <t>Hon Todd McClay</t>
  </si>
  <si>
    <t>Hon Tama Potaka</t>
  </si>
  <si>
    <t>Hon Matt Doocey</t>
  </si>
  <si>
    <t>Hon Melissa Lee</t>
  </si>
  <si>
    <t>Hon Simon Watts</t>
  </si>
  <si>
    <t>Hon Penny Simmonds</t>
  </si>
  <si>
    <t>Hon Chris Penk</t>
  </si>
  <si>
    <t>Hon Nicola Grigg</t>
  </si>
  <si>
    <t>Hon Andrew Bayly</t>
  </si>
  <si>
    <t>National Total</t>
  </si>
  <si>
    <t>Act</t>
  </si>
  <si>
    <t>Hon David Seymour</t>
  </si>
  <si>
    <t>Hon Brooke van Velden</t>
  </si>
  <si>
    <t>Hon Nicole McKee</t>
  </si>
  <si>
    <t>Hon Andrew Hoggard</t>
  </si>
  <si>
    <t>Hon Karen Chhour</t>
  </si>
  <si>
    <t>Simon Court MP</t>
  </si>
  <si>
    <t>Act Total</t>
  </si>
  <si>
    <t>NZ First</t>
  </si>
  <si>
    <t>Rt Hon Winston Peters</t>
  </si>
  <si>
    <t>Hon Shane Jones</t>
  </si>
  <si>
    <t>Hon Casey Costello</t>
  </si>
  <si>
    <t>Hon Mark Patterson</t>
  </si>
  <si>
    <t>Jenny Marcroft MP</t>
  </si>
  <si>
    <t>NZ First Total</t>
  </si>
  <si>
    <t>Total National, ACT and NZ First</t>
  </si>
  <si>
    <t>Notes</t>
  </si>
  <si>
    <t>These figures include those invoices recorded within the period from 27 November 2023  upon issuance of warrant.</t>
  </si>
  <si>
    <t>Excludes GST, Fringe Benefit Tax &amp; depreciation as applicable</t>
  </si>
  <si>
    <t>(A) Ministers, spouse, staff where relevant.</t>
  </si>
  <si>
    <t>(B) These figures include the use of VIPT/Crown vehicles, taxis parking fees, tolls and mileage claims.</t>
  </si>
  <si>
    <t>Labour</t>
  </si>
  <si>
    <t>Rt Hon Chris Hipkins</t>
  </si>
  <si>
    <t>Hon Carmel Sepuloni</t>
  </si>
  <si>
    <t>Hon Kelvin Davis</t>
  </si>
  <si>
    <t>Hon Grant Robertson</t>
  </si>
  <si>
    <t>Hon Dr Megan Woods</t>
  </si>
  <si>
    <t>Hon Jan Tinetti</t>
  </si>
  <si>
    <t>Hon Dr Ayesha Verrall</t>
  </si>
  <si>
    <t>Hon Willie Jackson</t>
  </si>
  <si>
    <t>Hon Damien O'Connor</t>
  </si>
  <si>
    <t>Hon Andrew Little</t>
  </si>
  <si>
    <t>Hon David Parker</t>
  </si>
  <si>
    <t>Hon Peeni Henare</t>
  </si>
  <si>
    <t>Hon Nanaia Mahuta</t>
  </si>
  <si>
    <t>Hon Priyanca Radhakrishnan</t>
  </si>
  <si>
    <t>Hon Kieran McAnulty</t>
  </si>
  <si>
    <t>Hon Ginny Andersen</t>
  </si>
  <si>
    <t>Hon Barbara Edmonds</t>
  </si>
  <si>
    <t>Hon Willow-Jean Prime</t>
  </si>
  <si>
    <t>Hon Duncan Webb</t>
  </si>
  <si>
    <t>Hon Rino Tirikatene</t>
  </si>
  <si>
    <t>Hon Dr Deborah Russell</t>
  </si>
  <si>
    <t>Hon Rachel Brooking</t>
  </si>
  <si>
    <t>Hon Jo Luxton</t>
  </si>
  <si>
    <t>Hon Kiritapu Allan</t>
  </si>
  <si>
    <t>(C)</t>
  </si>
  <si>
    <t>Hon Michael Wood</t>
  </si>
  <si>
    <t>Rt Hon Jacinda Ardern</t>
  </si>
  <si>
    <t>Hon Poto Williams</t>
  </si>
  <si>
    <t>Hon Kris Faafoi</t>
  </si>
  <si>
    <t>Hon Dr David Clark</t>
  </si>
  <si>
    <t>Hon Aupito William Sio</t>
  </si>
  <si>
    <t>Hon Phil Twyford</t>
  </si>
  <si>
    <t>Hon Stuart Nash</t>
  </si>
  <si>
    <t>Hon Meka Whaitiri</t>
  </si>
  <si>
    <t>Green Party</t>
  </si>
  <si>
    <t>Hon Marama Davidson</t>
  </si>
  <si>
    <t>Hon James Shaw</t>
  </si>
  <si>
    <t>Green Party Total</t>
  </si>
  <si>
    <t>Total Labour and Green</t>
  </si>
  <si>
    <t>These figures include only expenses incurred up to 27 November 2023 upon cessation of warrant and may include expenses incurred in previous quarters due to the timing of invoicing.</t>
  </si>
  <si>
    <t>(C) These were residual costs incurred while they were still Members of the Executive.</t>
  </si>
  <si>
    <t>Totals for Q2 - 53rd and 54th Govt</t>
  </si>
  <si>
    <t>53rd GOVERNMENT - MEMBERS OF THE EXECUTIVE EXPENSES FROM 1 OCTOBER TO 31 DECEMBER 2023</t>
  </si>
  <si>
    <t>(B) These figures include the use of VIPT/Crown vehicles, taxis, parking fees, tolls and mileage claims.</t>
  </si>
  <si>
    <t xml:space="preserve">(D) Negative values are due to either refund credits or adjustments </t>
  </si>
  <si>
    <t>Labour Party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</si>
</sst>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);\(#,###\);\-_)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b/>
      <sz val="13.5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/>
    <xf numFmtId="2" fontId="7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/>
    <xf numFmtId="0" fontId="6" fillId="0" borderId="7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0" fontId="3" fillId="2" borderId="11" xfId="0" applyFont="1" applyFill="1" applyBorder="1"/>
    <xf numFmtId="0" fontId="6" fillId="2" borderId="7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2" fontId="3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37" fontId="8" fillId="2" borderId="16" xfId="0" applyNumberFormat="1" applyFont="1" applyFill="1" applyBorder="1" applyAlignment="1">
      <alignment vertical="center"/>
    </xf>
    <xf numFmtId="0" fontId="4" fillId="0" borderId="0" xfId="0" applyFont="1"/>
    <xf numFmtId="0" fontId="4" fillId="0" borderId="18" xfId="0" applyFont="1" applyBorder="1" applyAlignment="1">
      <alignment vertical="center" wrapText="1"/>
    </xf>
    <xf numFmtId="0" fontId="4" fillId="0" borderId="19" xfId="0" applyFont="1" applyBorder="1"/>
    <xf numFmtId="0" fontId="9" fillId="0" borderId="0" xfId="0" applyFont="1"/>
    <xf numFmtId="0" fontId="1" fillId="0" borderId="7" xfId="0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3" xfId="0" applyNumberFormat="1" applyFont="1" applyBorder="1"/>
    <xf numFmtId="2" fontId="1" fillId="0" borderId="10" xfId="0" applyNumberFormat="1" applyFont="1" applyBorder="1"/>
    <xf numFmtId="0" fontId="3" fillId="0" borderId="7" xfId="0" applyFont="1" applyBorder="1"/>
    <xf numFmtId="0" fontId="1" fillId="0" borderId="7" xfId="0" applyFont="1" applyBorder="1" applyAlignment="1">
      <alignment horizontal="right"/>
    </xf>
    <xf numFmtId="0" fontId="1" fillId="3" borderId="11" xfId="0" applyFont="1" applyFill="1" applyBorder="1"/>
    <xf numFmtId="0" fontId="1" fillId="3" borderId="7" xfId="0" applyFont="1" applyFill="1" applyBorder="1" applyAlignment="1">
      <alignment horizontal="right"/>
    </xf>
    <xf numFmtId="164" fontId="1" fillId="3" borderId="8" xfId="0" applyNumberFormat="1" applyFont="1" applyFill="1" applyBorder="1"/>
    <xf numFmtId="164" fontId="1" fillId="3" borderId="9" xfId="0" applyNumberFormat="1" applyFont="1" applyFill="1" applyBorder="1"/>
    <xf numFmtId="2" fontId="1" fillId="3" borderId="10" xfId="0" applyNumberFormat="1" applyFont="1" applyFill="1" applyBorder="1"/>
    <xf numFmtId="164" fontId="3" fillId="2" borderId="0" xfId="0" applyNumberFormat="1" applyFont="1" applyFill="1" applyAlignment="1">
      <alignment vertical="center"/>
    </xf>
    <xf numFmtId="2" fontId="1" fillId="0" borderId="9" xfId="0" applyNumberFormat="1" applyFont="1" applyBorder="1"/>
    <xf numFmtId="164" fontId="3" fillId="2" borderId="9" xfId="0" applyNumberFormat="1" applyFont="1" applyFill="1" applyBorder="1" applyAlignment="1">
      <alignment vertical="center"/>
    </xf>
    <xf numFmtId="164" fontId="1" fillId="0" borderId="0" xfId="0" applyNumberFormat="1" applyFont="1"/>
    <xf numFmtId="0" fontId="3" fillId="2" borderId="1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2" fontId="1" fillId="2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3" fillId="2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FINANCE\Ministerial%20Expense%20Reporting%20and%20Releases\Quarterly\Quarterly%20release\2023-2024\2024%20Q2%20-%20Oct%20to%20Dec%202023\Executive-Expense-Disclosure-Oct-to-Dec-2023%20working%20sheet.xlsx" TargetMode="External"/><Relationship Id="rId1" Type="http://schemas.openxmlformats.org/officeDocument/2006/relationships/externalLinkPath" Target="/FINANCE/Ministerial%20Expense%20Reporting%20and%20Releases/Quarterly/Quarterly%20release/2023-2024/2024%20Q2%20-%20Oct%20to%20Dec%202023/Executive-Expense-Disclosure-Oct-to-Dec-2023%20working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ORKING SPREADSHEET"/>
      <sheetName val="Wellyn Accom Check"/>
      <sheetName val="82107 Q2"/>
      <sheetName val="Ranking for 54th Govt"/>
      <sheetName val="PROPOSED DRAFT FOR Q2 RELEASE"/>
      <sheetName val="DRAFT FOR 2024 Q2 COMBINED"/>
      <sheetName val="DRAFT 2024 Q2 OCT TO DEC 2023"/>
      <sheetName val="FINAL 2024 Q1 JUL TO SEP 2023"/>
      <sheetName val="FINAL 2023 Q2 OCT TO DEC 2022"/>
    </sheetNames>
    <sheetDataSet>
      <sheetData sheetId="0">
        <row r="4">
          <cell r="X4">
            <v>8817</v>
          </cell>
        </row>
        <row r="5">
          <cell r="X5">
            <v>3544</v>
          </cell>
        </row>
        <row r="6">
          <cell r="X6">
            <v>3725</v>
          </cell>
        </row>
        <row r="7">
          <cell r="X7">
            <v>10302.700000000001</v>
          </cell>
        </row>
        <row r="8">
          <cell r="X8">
            <v>11457.7</v>
          </cell>
        </row>
        <row r="9">
          <cell r="X9">
            <v>8644.7000000000007</v>
          </cell>
        </row>
        <row r="10">
          <cell r="X10">
            <v>9159.7000000000007</v>
          </cell>
        </row>
        <row r="11">
          <cell r="X11">
            <v>11247.7</v>
          </cell>
        </row>
        <row r="12">
          <cell r="X12">
            <v>8978.7000000000007</v>
          </cell>
        </row>
        <row r="13">
          <cell r="X13">
            <v>12876.7</v>
          </cell>
        </row>
        <row r="14">
          <cell r="X14">
            <v>8323.7000000000007</v>
          </cell>
        </row>
        <row r="15">
          <cell r="X15">
            <v>6131</v>
          </cell>
        </row>
        <row r="16">
          <cell r="X16">
            <v>12011.7</v>
          </cell>
        </row>
        <row r="17">
          <cell r="X17">
            <v>8866.7000000000007</v>
          </cell>
        </row>
        <row r="18">
          <cell r="X18">
            <v>3255</v>
          </cell>
        </row>
        <row r="19">
          <cell r="X19">
            <v>4510.6100000000006</v>
          </cell>
        </row>
        <row r="20">
          <cell r="X20">
            <v>8661.7000000000007</v>
          </cell>
        </row>
        <row r="21">
          <cell r="X21">
            <v>3049</v>
          </cell>
        </row>
        <row r="22">
          <cell r="X22">
            <v>10227.700000000001</v>
          </cell>
        </row>
        <row r="25">
          <cell r="X25">
            <v>8873.7000000000007</v>
          </cell>
          <cell r="Y25">
            <v>0</v>
          </cell>
        </row>
        <row r="26">
          <cell r="X26">
            <v>8129.5</v>
          </cell>
          <cell r="Y26">
            <v>0</v>
          </cell>
        </row>
        <row r="27">
          <cell r="X27">
            <v>722</v>
          </cell>
          <cell r="Y27">
            <v>0</v>
          </cell>
        </row>
        <row r="28">
          <cell r="X28">
            <v>1041</v>
          </cell>
          <cell r="Y28">
            <v>0</v>
          </cell>
        </row>
        <row r="29">
          <cell r="X29">
            <v>9447.7000000000007</v>
          </cell>
          <cell r="Y29">
            <v>0</v>
          </cell>
        </row>
        <row r="30">
          <cell r="X30">
            <v>7527.58</v>
          </cell>
          <cell r="Y30">
            <v>0</v>
          </cell>
        </row>
        <row r="33">
          <cell r="X33">
            <v>6463.65</v>
          </cell>
          <cell r="Y33">
            <v>0</v>
          </cell>
        </row>
        <row r="34">
          <cell r="X34">
            <v>12540.7</v>
          </cell>
          <cell r="Y34">
            <v>0</v>
          </cell>
        </row>
        <row r="35">
          <cell r="X35">
            <v>1083</v>
          </cell>
          <cell r="Y35">
            <v>0</v>
          </cell>
        </row>
        <row r="36">
          <cell r="X36">
            <v>6811.09</v>
          </cell>
          <cell r="Y36">
            <v>0</v>
          </cell>
        </row>
        <row r="37">
          <cell r="X37">
            <v>2982</v>
          </cell>
          <cell r="Y37">
            <v>0</v>
          </cell>
        </row>
        <row r="41">
          <cell r="X41">
            <v>15670</v>
          </cell>
        </row>
        <row r="42">
          <cell r="X42">
            <v>16473.25</v>
          </cell>
        </row>
        <row r="43">
          <cell r="X43">
            <v>15902.25</v>
          </cell>
        </row>
        <row r="44">
          <cell r="X44">
            <v>1641</v>
          </cell>
        </row>
        <row r="45">
          <cell r="X45">
            <v>10892.25</v>
          </cell>
        </row>
        <row r="46">
          <cell r="X46">
            <v>14023.25</v>
          </cell>
        </row>
        <row r="47">
          <cell r="X47">
            <v>5920</v>
          </cell>
        </row>
        <row r="48">
          <cell r="X48">
            <v>14777.25</v>
          </cell>
        </row>
        <row r="49">
          <cell r="X49">
            <v>8712</v>
          </cell>
        </row>
        <row r="50">
          <cell r="X50">
            <v>9523</v>
          </cell>
        </row>
        <row r="51">
          <cell r="X51">
            <v>20431.25</v>
          </cell>
        </row>
        <row r="52">
          <cell r="X52">
            <v>15287.25</v>
          </cell>
        </row>
        <row r="53">
          <cell r="X53">
            <v>7054.79</v>
          </cell>
        </row>
        <row r="54">
          <cell r="X54">
            <v>13825.25</v>
          </cell>
        </row>
        <row r="55">
          <cell r="X55">
            <v>11672.25</v>
          </cell>
        </row>
        <row r="56">
          <cell r="X56">
            <v>12047</v>
          </cell>
        </row>
        <row r="57">
          <cell r="X57">
            <v>5146</v>
          </cell>
        </row>
        <row r="58">
          <cell r="X58">
            <v>13474.58</v>
          </cell>
        </row>
        <row r="59">
          <cell r="X59">
            <v>14719.25</v>
          </cell>
        </row>
        <row r="60">
          <cell r="X60">
            <v>15166.55</v>
          </cell>
        </row>
        <row r="61">
          <cell r="X61">
            <v>7285.5499999999993</v>
          </cell>
        </row>
        <row r="62">
          <cell r="X62">
            <v>10865.97</v>
          </cell>
        </row>
        <row r="63">
          <cell r="X63">
            <v>15726.25</v>
          </cell>
        </row>
        <row r="64">
          <cell r="X64">
            <v>161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575.52</v>
          </cell>
        </row>
        <row r="76">
          <cell r="X76">
            <v>25730.959999999999</v>
          </cell>
        </row>
        <row r="77">
          <cell r="X77">
            <v>10169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C885-2315-4EF5-B38E-8A93A803F1D4}">
  <sheetPr>
    <pageSetUpPr fitToPage="1"/>
  </sheetPr>
  <dimension ref="A1:K105"/>
  <sheetViews>
    <sheetView showGridLines="0" tabSelected="1" topLeftCell="A34" workbookViewId="0">
      <selection activeCell="N40" sqref="N40"/>
    </sheetView>
  </sheetViews>
  <sheetFormatPr defaultRowHeight="14.25" x14ac:dyDescent="0.45"/>
  <cols>
    <col min="1" max="1" width="1.53125" style="1" customWidth="1"/>
    <col min="2" max="2" width="27.46484375" style="1" customWidth="1"/>
    <col min="3" max="3" width="3" style="1" customWidth="1"/>
    <col min="4" max="4" width="16" style="1" customWidth="1"/>
    <col min="5" max="5" width="15.46484375" style="1" customWidth="1"/>
    <col min="6" max="6" width="12.53125" style="1" customWidth="1"/>
    <col min="7" max="7" width="12.73046875" style="1" customWidth="1"/>
    <col min="8" max="8" width="11.19921875" style="1" customWidth="1"/>
    <col min="9" max="9" width="10.265625" style="1" customWidth="1"/>
    <col min="10" max="10" width="3" style="1" bestFit="1" customWidth="1"/>
    <col min="11" max="11" width="1" style="1" customWidth="1"/>
  </cols>
  <sheetData>
    <row r="1" spans="1:10" ht="18" thickBot="1" x14ac:dyDescent="0.5">
      <c r="B1" s="70" t="s">
        <v>0</v>
      </c>
      <c r="C1" s="70"/>
      <c r="D1" s="70"/>
      <c r="E1" s="70"/>
      <c r="F1" s="70"/>
      <c r="G1" s="70"/>
      <c r="H1" s="70"/>
      <c r="I1" s="70"/>
    </row>
    <row r="2" spans="1:10" ht="85.5" x14ac:dyDescent="0.45">
      <c r="A2" s="14"/>
      <c r="B2" s="71" t="s">
        <v>1</v>
      </c>
      <c r="C2" s="72"/>
      <c r="D2" s="15" t="s">
        <v>2</v>
      </c>
      <c r="E2" s="16" t="s">
        <v>3</v>
      </c>
      <c r="F2" s="17" t="s">
        <v>4</v>
      </c>
      <c r="G2" s="16" t="s">
        <v>5</v>
      </c>
      <c r="H2" s="18" t="s">
        <v>6</v>
      </c>
      <c r="I2" s="73" t="s">
        <v>7</v>
      </c>
      <c r="J2" s="74"/>
    </row>
    <row r="3" spans="1:10" ht="15.75" x14ac:dyDescent="0.45">
      <c r="A3" s="14"/>
      <c r="B3" s="19" t="s">
        <v>8</v>
      </c>
      <c r="C3" s="20"/>
      <c r="D3" s="21"/>
      <c r="E3" s="22"/>
      <c r="F3" s="23"/>
      <c r="G3" s="22"/>
      <c r="H3" s="24"/>
      <c r="I3" s="23"/>
      <c r="J3" s="25"/>
    </row>
    <row r="4" spans="1:10" ht="15.75" x14ac:dyDescent="0.45">
      <c r="A4" s="14"/>
      <c r="B4" s="26" t="s">
        <v>9</v>
      </c>
      <c r="C4" s="20"/>
      <c r="D4" s="27">
        <v>0</v>
      </c>
      <c r="E4" s="27">
        <v>0</v>
      </c>
      <c r="F4" s="27">
        <v>4078</v>
      </c>
      <c r="G4" s="27">
        <v>4739</v>
      </c>
      <c r="H4" s="27">
        <f>'[1]WORKING SPREADSHEET'!X4</f>
        <v>8817</v>
      </c>
      <c r="I4" s="28">
        <v>0</v>
      </c>
      <c r="J4" s="25"/>
    </row>
    <row r="5" spans="1:10" ht="15.75" x14ac:dyDescent="0.45">
      <c r="A5" s="14"/>
      <c r="B5" s="26" t="s">
        <v>10</v>
      </c>
      <c r="C5" s="20"/>
      <c r="D5" s="27">
        <v>0</v>
      </c>
      <c r="E5" s="27">
        <v>0</v>
      </c>
      <c r="F5" s="27">
        <v>1985</v>
      </c>
      <c r="G5" s="27">
        <v>1559</v>
      </c>
      <c r="H5" s="27">
        <f>'[1]WORKING SPREADSHEET'!X5</f>
        <v>3544</v>
      </c>
      <c r="I5" s="28">
        <v>0</v>
      </c>
      <c r="J5" s="25"/>
    </row>
    <row r="6" spans="1:10" ht="15.75" x14ac:dyDescent="0.45">
      <c r="A6" s="14"/>
      <c r="B6" s="26" t="s">
        <v>11</v>
      </c>
      <c r="C6" s="20"/>
      <c r="D6" s="27">
        <v>0</v>
      </c>
      <c r="E6" s="27">
        <v>0</v>
      </c>
      <c r="F6" s="27">
        <v>508</v>
      </c>
      <c r="G6" s="27">
        <v>3217</v>
      </c>
      <c r="H6" s="27">
        <f>'[1]WORKING SPREADSHEET'!X6</f>
        <v>3725</v>
      </c>
      <c r="I6" s="28">
        <v>0</v>
      </c>
      <c r="J6" s="25"/>
    </row>
    <row r="7" spans="1:10" ht="15.75" x14ac:dyDescent="0.45">
      <c r="A7" s="14"/>
      <c r="B7" s="26" t="s">
        <v>12</v>
      </c>
      <c r="C7" s="20"/>
      <c r="D7" s="27">
        <v>5413.7000000000007</v>
      </c>
      <c r="E7" s="27">
        <v>0</v>
      </c>
      <c r="F7" s="27">
        <v>3394</v>
      </c>
      <c r="G7" s="27">
        <v>1495</v>
      </c>
      <c r="H7" s="27">
        <f>'[1]WORKING SPREADSHEET'!X7</f>
        <v>10302.700000000001</v>
      </c>
      <c r="I7" s="28">
        <v>0</v>
      </c>
      <c r="J7" s="25"/>
    </row>
    <row r="8" spans="1:10" ht="15.75" x14ac:dyDescent="0.45">
      <c r="A8" s="14"/>
      <c r="B8" s="26" t="s">
        <v>13</v>
      </c>
      <c r="C8" s="20"/>
      <c r="D8" s="27">
        <v>5413.7000000000007</v>
      </c>
      <c r="E8" s="27">
        <v>0</v>
      </c>
      <c r="F8" s="27">
        <v>3254</v>
      </c>
      <c r="G8" s="27">
        <v>2790</v>
      </c>
      <c r="H8" s="27">
        <f>'[1]WORKING SPREADSHEET'!X8</f>
        <v>11457.7</v>
      </c>
      <c r="I8" s="28">
        <v>0</v>
      </c>
      <c r="J8" s="25"/>
    </row>
    <row r="9" spans="1:10" ht="15.75" x14ac:dyDescent="0.45">
      <c r="A9" s="14"/>
      <c r="B9" s="26" t="s">
        <v>14</v>
      </c>
      <c r="C9" s="20"/>
      <c r="D9" s="27">
        <v>5413.7000000000007</v>
      </c>
      <c r="E9" s="27">
        <v>0</v>
      </c>
      <c r="F9" s="27">
        <v>2394</v>
      </c>
      <c r="G9" s="27">
        <v>837</v>
      </c>
      <c r="H9" s="27">
        <f>'[1]WORKING SPREADSHEET'!X9</f>
        <v>8644.7000000000007</v>
      </c>
      <c r="I9" s="28">
        <v>0</v>
      </c>
      <c r="J9" s="25"/>
    </row>
    <row r="10" spans="1:10" ht="15.75" x14ac:dyDescent="0.45">
      <c r="A10" s="14"/>
      <c r="B10" s="26" t="s">
        <v>15</v>
      </c>
      <c r="C10" s="20"/>
      <c r="D10" s="27">
        <v>5413.7000000000007</v>
      </c>
      <c r="E10" s="27">
        <v>0</v>
      </c>
      <c r="F10" s="27">
        <v>2444</v>
      </c>
      <c r="G10" s="27">
        <v>1302</v>
      </c>
      <c r="H10" s="27">
        <f>'[1]WORKING SPREADSHEET'!X10</f>
        <v>9159.7000000000007</v>
      </c>
      <c r="I10" s="28">
        <v>0</v>
      </c>
      <c r="J10" s="25"/>
    </row>
    <row r="11" spans="1:10" ht="15.75" x14ac:dyDescent="0.45">
      <c r="A11" s="14"/>
      <c r="B11" s="26" t="s">
        <v>16</v>
      </c>
      <c r="C11" s="20"/>
      <c r="D11" s="27">
        <v>5413.7000000000007</v>
      </c>
      <c r="E11" s="27">
        <v>287</v>
      </c>
      <c r="F11" s="27">
        <v>3158</v>
      </c>
      <c r="G11" s="27">
        <v>2389</v>
      </c>
      <c r="H11" s="27">
        <f>'[1]WORKING SPREADSHEET'!X11</f>
        <v>11247.7</v>
      </c>
      <c r="I11" s="28">
        <v>0</v>
      </c>
      <c r="J11" s="25"/>
    </row>
    <row r="12" spans="1:10" ht="15.75" x14ac:dyDescent="0.45">
      <c r="A12" s="14"/>
      <c r="B12" s="26" t="s">
        <v>17</v>
      </c>
      <c r="C12" s="20"/>
      <c r="D12" s="27">
        <v>5413.7000000000007</v>
      </c>
      <c r="E12" s="27">
        <v>0</v>
      </c>
      <c r="F12" s="27">
        <v>1439</v>
      </c>
      <c r="G12" s="27">
        <v>2126</v>
      </c>
      <c r="H12" s="27">
        <f>'[1]WORKING SPREADSHEET'!X12</f>
        <v>8978.7000000000007</v>
      </c>
      <c r="I12" s="28">
        <v>826</v>
      </c>
      <c r="J12" s="25"/>
    </row>
    <row r="13" spans="1:10" ht="15.75" x14ac:dyDescent="0.45">
      <c r="A13" s="14"/>
      <c r="B13" s="26" t="s">
        <v>18</v>
      </c>
      <c r="C13" s="20"/>
      <c r="D13" s="27">
        <v>5413.7000000000007</v>
      </c>
      <c r="E13" s="27">
        <v>0</v>
      </c>
      <c r="F13" s="27">
        <v>4621</v>
      </c>
      <c r="G13" s="27">
        <v>2842</v>
      </c>
      <c r="H13" s="27">
        <f>'[1]WORKING SPREADSHEET'!X13</f>
        <v>12876.7</v>
      </c>
      <c r="I13" s="28">
        <v>0</v>
      </c>
      <c r="J13" s="25"/>
    </row>
    <row r="14" spans="1:10" ht="15.75" x14ac:dyDescent="0.45">
      <c r="A14" s="14"/>
      <c r="B14" s="26" t="s">
        <v>19</v>
      </c>
      <c r="C14" s="20"/>
      <c r="D14" s="27">
        <v>5413.7000000000007</v>
      </c>
      <c r="E14" s="27">
        <v>243</v>
      </c>
      <c r="F14" s="27">
        <v>1717</v>
      </c>
      <c r="G14" s="27">
        <v>950</v>
      </c>
      <c r="H14" s="27">
        <f>'[1]WORKING SPREADSHEET'!X14</f>
        <v>8323.7000000000007</v>
      </c>
      <c r="I14" s="28">
        <v>21220</v>
      </c>
      <c r="J14" s="25"/>
    </row>
    <row r="15" spans="1:10" ht="15.75" x14ac:dyDescent="0.45">
      <c r="A15" s="14"/>
      <c r="B15" s="26" t="s">
        <v>20</v>
      </c>
      <c r="C15" s="20"/>
      <c r="D15" s="27">
        <v>0</v>
      </c>
      <c r="E15" s="27">
        <v>0</v>
      </c>
      <c r="F15" s="27">
        <v>3409</v>
      </c>
      <c r="G15" s="27">
        <v>2722</v>
      </c>
      <c r="H15" s="27">
        <f>'[1]WORKING SPREADSHEET'!X15</f>
        <v>6131</v>
      </c>
      <c r="I15" s="28">
        <v>0</v>
      </c>
      <c r="J15" s="25"/>
    </row>
    <row r="16" spans="1:10" ht="15.75" x14ac:dyDescent="0.45">
      <c r="A16" s="14"/>
      <c r="B16" s="26" t="s">
        <v>21</v>
      </c>
      <c r="C16" s="20"/>
      <c r="D16" s="27">
        <v>5413.7000000000007</v>
      </c>
      <c r="E16" s="27">
        <v>409</v>
      </c>
      <c r="F16" s="27">
        <v>3486</v>
      </c>
      <c r="G16" s="27">
        <v>2703</v>
      </c>
      <c r="H16" s="27">
        <f>'[1]WORKING SPREADSHEET'!X16</f>
        <v>12011.7</v>
      </c>
      <c r="I16" s="28">
        <v>0</v>
      </c>
      <c r="J16" s="25"/>
    </row>
    <row r="17" spans="1:10" ht="15.75" x14ac:dyDescent="0.45">
      <c r="A17" s="14"/>
      <c r="B17" s="26" t="s">
        <v>22</v>
      </c>
      <c r="C17" s="20"/>
      <c r="D17" s="27">
        <v>5413.7000000000007</v>
      </c>
      <c r="E17" s="27">
        <v>0</v>
      </c>
      <c r="F17" s="27">
        <v>2896</v>
      </c>
      <c r="G17" s="27">
        <v>557</v>
      </c>
      <c r="H17" s="27">
        <f>'[1]WORKING SPREADSHEET'!X17</f>
        <v>8866.7000000000007</v>
      </c>
      <c r="I17" s="28">
        <v>0</v>
      </c>
      <c r="J17" s="25"/>
    </row>
    <row r="18" spans="1:10" ht="15.75" x14ac:dyDescent="0.45">
      <c r="A18" s="14"/>
      <c r="B18" s="26" t="s">
        <v>23</v>
      </c>
      <c r="C18" s="20"/>
      <c r="D18" s="27">
        <v>0</v>
      </c>
      <c r="E18" s="27">
        <v>0</v>
      </c>
      <c r="F18" s="27">
        <v>1420</v>
      </c>
      <c r="G18" s="27">
        <v>1835</v>
      </c>
      <c r="H18" s="27">
        <f>'[1]WORKING SPREADSHEET'!X18</f>
        <v>3255</v>
      </c>
      <c r="I18" s="28">
        <v>24659</v>
      </c>
      <c r="J18" s="25"/>
    </row>
    <row r="19" spans="1:10" ht="15.75" x14ac:dyDescent="0.45">
      <c r="A19" s="14"/>
      <c r="B19" s="26" t="s">
        <v>24</v>
      </c>
      <c r="C19" s="20"/>
      <c r="D19" s="27">
        <v>182.61</v>
      </c>
      <c r="E19" s="27">
        <v>0</v>
      </c>
      <c r="F19" s="27">
        <v>2566</v>
      </c>
      <c r="G19" s="27">
        <v>1762</v>
      </c>
      <c r="H19" s="27">
        <f>'[1]WORKING SPREADSHEET'!X19</f>
        <v>4510.6100000000006</v>
      </c>
      <c r="I19" s="28">
        <v>0</v>
      </c>
      <c r="J19" s="25"/>
    </row>
    <row r="20" spans="1:10" ht="15.75" x14ac:dyDescent="0.45">
      <c r="A20" s="14"/>
      <c r="B20" s="26" t="s">
        <v>25</v>
      </c>
      <c r="C20" s="20"/>
      <c r="D20" s="27">
        <v>5413.7</v>
      </c>
      <c r="E20" s="27">
        <v>0</v>
      </c>
      <c r="F20" s="27">
        <v>3248</v>
      </c>
      <c r="G20" s="27">
        <v>0</v>
      </c>
      <c r="H20" s="27">
        <f>'[1]WORKING SPREADSHEET'!X20</f>
        <v>8661.7000000000007</v>
      </c>
      <c r="I20" s="28">
        <v>0</v>
      </c>
      <c r="J20" s="25"/>
    </row>
    <row r="21" spans="1:10" ht="15.75" x14ac:dyDescent="0.45">
      <c r="A21" s="14"/>
      <c r="B21" s="26" t="s">
        <v>26</v>
      </c>
      <c r="C21" s="20"/>
      <c r="D21" s="27">
        <v>0</v>
      </c>
      <c r="E21" s="27">
        <v>0</v>
      </c>
      <c r="F21" s="27">
        <v>2026</v>
      </c>
      <c r="G21" s="27">
        <v>1023</v>
      </c>
      <c r="H21" s="27">
        <f>'[1]WORKING SPREADSHEET'!X21</f>
        <v>3049</v>
      </c>
      <c r="I21" s="28">
        <v>0</v>
      </c>
      <c r="J21" s="25"/>
    </row>
    <row r="22" spans="1:10" ht="15.75" x14ac:dyDescent="0.45">
      <c r="A22" s="14"/>
      <c r="B22" s="26" t="s">
        <v>27</v>
      </c>
      <c r="C22" s="20"/>
      <c r="D22" s="27">
        <v>5413.7000000000007</v>
      </c>
      <c r="E22" s="27">
        <v>0</v>
      </c>
      <c r="F22" s="27">
        <v>3153</v>
      </c>
      <c r="G22" s="27">
        <v>1661</v>
      </c>
      <c r="H22" s="27">
        <f>'[1]WORKING SPREADSHEET'!X22</f>
        <v>10227.700000000001</v>
      </c>
      <c r="I22" s="28">
        <v>0</v>
      </c>
      <c r="J22" s="25"/>
    </row>
    <row r="23" spans="1:10" ht="15.75" x14ac:dyDescent="0.45">
      <c r="A23" s="14"/>
      <c r="B23" s="29" t="s">
        <v>28</v>
      </c>
      <c r="C23" s="30"/>
      <c r="D23" s="31">
        <f t="shared" ref="D23:I23" si="0">SUM(D4:D22)</f>
        <v>65147.009999999995</v>
      </c>
      <c r="E23" s="31">
        <f t="shared" si="0"/>
        <v>939</v>
      </c>
      <c r="F23" s="31">
        <f t="shared" si="0"/>
        <v>51196</v>
      </c>
      <c r="G23" s="31">
        <f t="shared" si="0"/>
        <v>36509</v>
      </c>
      <c r="H23" s="31">
        <f t="shared" si="0"/>
        <v>153791.01</v>
      </c>
      <c r="I23" s="32">
        <f t="shared" si="0"/>
        <v>46705</v>
      </c>
      <c r="J23" s="33"/>
    </row>
    <row r="24" spans="1:10" ht="15.75" x14ac:dyDescent="0.45">
      <c r="A24" s="14"/>
      <c r="B24" s="34" t="s">
        <v>29</v>
      </c>
      <c r="C24" s="20"/>
      <c r="D24" s="27"/>
      <c r="E24" s="27"/>
      <c r="F24" s="27"/>
      <c r="G24" s="27"/>
      <c r="H24" s="27"/>
      <c r="I24" s="28"/>
      <c r="J24" s="25"/>
    </row>
    <row r="25" spans="1:10" ht="15.75" x14ac:dyDescent="0.45">
      <c r="A25" s="14"/>
      <c r="B25" s="26" t="s">
        <v>30</v>
      </c>
      <c r="C25" s="20"/>
      <c r="D25" s="27">
        <v>5413.7000000000007</v>
      </c>
      <c r="E25" s="27">
        <v>0</v>
      </c>
      <c r="F25" s="27">
        <v>3266</v>
      </c>
      <c r="G25" s="27">
        <v>194</v>
      </c>
      <c r="H25" s="27">
        <f>'[1]WORKING SPREADSHEET'!X25</f>
        <v>8873.7000000000007</v>
      </c>
      <c r="I25" s="28">
        <f>'[1]WORKING SPREADSHEET'!Y25</f>
        <v>0</v>
      </c>
      <c r="J25" s="25"/>
    </row>
    <row r="26" spans="1:10" ht="15.75" x14ac:dyDescent="0.45">
      <c r="A26" s="14"/>
      <c r="B26" s="26" t="s">
        <v>31</v>
      </c>
      <c r="C26" s="20"/>
      <c r="D26" s="27">
        <v>4131.5</v>
      </c>
      <c r="E26" s="27">
        <v>0</v>
      </c>
      <c r="F26" s="27">
        <v>2777</v>
      </c>
      <c r="G26" s="27">
        <v>1221</v>
      </c>
      <c r="H26" s="27">
        <f>'[1]WORKING SPREADSHEET'!X26</f>
        <v>8129.5</v>
      </c>
      <c r="I26" s="28">
        <f>'[1]WORKING SPREADSHEET'!Y26</f>
        <v>0</v>
      </c>
      <c r="J26" s="25"/>
    </row>
    <row r="27" spans="1:10" ht="15.75" x14ac:dyDescent="0.45">
      <c r="A27" s="14"/>
      <c r="B27" s="26" t="s">
        <v>32</v>
      </c>
      <c r="C27" s="20"/>
      <c r="D27" s="27">
        <v>0</v>
      </c>
      <c r="E27" s="27">
        <v>0</v>
      </c>
      <c r="F27" s="27">
        <v>484</v>
      </c>
      <c r="G27" s="27">
        <v>238</v>
      </c>
      <c r="H27" s="27">
        <f>'[1]WORKING SPREADSHEET'!X27</f>
        <v>722</v>
      </c>
      <c r="I27" s="28">
        <f>'[1]WORKING SPREADSHEET'!Y27</f>
        <v>0</v>
      </c>
      <c r="J27" s="25"/>
    </row>
    <row r="28" spans="1:10" ht="15.75" x14ac:dyDescent="0.45">
      <c r="A28" s="14"/>
      <c r="B28" s="26" t="s">
        <v>33</v>
      </c>
      <c r="C28" s="20"/>
      <c r="D28" s="27">
        <v>0</v>
      </c>
      <c r="E28" s="27">
        <v>0</v>
      </c>
      <c r="F28" s="27">
        <v>480</v>
      </c>
      <c r="G28" s="27">
        <v>561</v>
      </c>
      <c r="H28" s="27">
        <f>'[1]WORKING SPREADSHEET'!X28</f>
        <v>1041</v>
      </c>
      <c r="I28" s="28">
        <f>'[1]WORKING SPREADSHEET'!Y28</f>
        <v>0</v>
      </c>
      <c r="J28" s="25"/>
    </row>
    <row r="29" spans="1:10" ht="15.75" x14ac:dyDescent="0.45">
      <c r="A29" s="14"/>
      <c r="B29" s="26" t="s">
        <v>34</v>
      </c>
      <c r="C29" s="20"/>
      <c r="D29" s="27">
        <v>5413.7000000000007</v>
      </c>
      <c r="E29" s="27">
        <v>0</v>
      </c>
      <c r="F29" s="27">
        <v>3121</v>
      </c>
      <c r="G29" s="27">
        <v>913</v>
      </c>
      <c r="H29" s="27">
        <f>'[1]WORKING SPREADSHEET'!X29</f>
        <v>9447.7000000000007</v>
      </c>
      <c r="I29" s="28">
        <f>'[1]WORKING SPREADSHEET'!Y29</f>
        <v>0</v>
      </c>
      <c r="J29" s="25"/>
    </row>
    <row r="30" spans="1:10" ht="15.75" x14ac:dyDescent="0.45">
      <c r="A30" s="14"/>
      <c r="B30" s="26" t="s">
        <v>35</v>
      </c>
      <c r="C30" s="20"/>
      <c r="D30" s="27">
        <v>3789.58</v>
      </c>
      <c r="E30" s="27">
        <v>0</v>
      </c>
      <c r="F30" s="27">
        <v>2876</v>
      </c>
      <c r="G30" s="27">
        <v>862</v>
      </c>
      <c r="H30" s="27">
        <f>'[1]WORKING SPREADSHEET'!X30</f>
        <v>7527.58</v>
      </c>
      <c r="I30" s="28">
        <f>'[1]WORKING SPREADSHEET'!Y30</f>
        <v>0</v>
      </c>
      <c r="J30" s="25"/>
    </row>
    <row r="31" spans="1:10" ht="15.75" x14ac:dyDescent="0.45">
      <c r="A31" s="14"/>
      <c r="B31" s="29" t="s">
        <v>36</v>
      </c>
      <c r="C31" s="30"/>
      <c r="D31" s="31">
        <f t="shared" ref="D31:I31" si="1">SUM(D25:D30)</f>
        <v>18748.480000000003</v>
      </c>
      <c r="E31" s="31">
        <f t="shared" si="1"/>
        <v>0</v>
      </c>
      <c r="F31" s="31">
        <f t="shared" si="1"/>
        <v>13004</v>
      </c>
      <c r="G31" s="31">
        <f t="shared" si="1"/>
        <v>3989</v>
      </c>
      <c r="H31" s="31">
        <f t="shared" si="1"/>
        <v>35741.480000000003</v>
      </c>
      <c r="I31" s="32">
        <f t="shared" si="1"/>
        <v>0</v>
      </c>
      <c r="J31" s="33"/>
    </row>
    <row r="32" spans="1:10" ht="15.75" x14ac:dyDescent="0.45">
      <c r="A32" s="14"/>
      <c r="B32" s="34" t="s">
        <v>37</v>
      </c>
      <c r="C32" s="20"/>
      <c r="D32" s="27"/>
      <c r="E32" s="27"/>
      <c r="F32" s="27"/>
      <c r="G32" s="27"/>
      <c r="H32" s="27"/>
      <c r="I32" s="28"/>
      <c r="J32" s="25"/>
    </row>
    <row r="33" spans="1:11" ht="15.75" x14ac:dyDescent="0.45">
      <c r="A33" s="14"/>
      <c r="B33" s="26" t="s">
        <v>38</v>
      </c>
      <c r="C33" s="20"/>
      <c r="D33" s="27">
        <v>1095.6500000000001</v>
      </c>
      <c r="E33" s="27">
        <v>0</v>
      </c>
      <c r="F33" s="27">
        <v>3320</v>
      </c>
      <c r="G33" s="27">
        <v>2048</v>
      </c>
      <c r="H33" s="27">
        <f>'[1]WORKING SPREADSHEET'!X33</f>
        <v>6463.65</v>
      </c>
      <c r="I33" s="28">
        <f>'[1]WORKING SPREADSHEET'!Y33</f>
        <v>0</v>
      </c>
      <c r="J33" s="25"/>
    </row>
    <row r="34" spans="1:11" ht="15.75" x14ac:dyDescent="0.45">
      <c r="A34" s="14"/>
      <c r="B34" s="26" t="s">
        <v>39</v>
      </c>
      <c r="C34" s="20"/>
      <c r="D34" s="27">
        <v>5413.7000000000007</v>
      </c>
      <c r="E34" s="27">
        <v>261</v>
      </c>
      <c r="F34" s="27">
        <v>3597</v>
      </c>
      <c r="G34" s="27">
        <v>3269</v>
      </c>
      <c r="H34" s="27">
        <f>'[1]WORKING SPREADSHEET'!X34</f>
        <v>12540.7</v>
      </c>
      <c r="I34" s="28">
        <f>'[1]WORKING SPREADSHEET'!Y34</f>
        <v>0</v>
      </c>
      <c r="J34" s="25"/>
    </row>
    <row r="35" spans="1:11" ht="15.75" x14ac:dyDescent="0.45">
      <c r="B35" s="26" t="s">
        <v>40</v>
      </c>
      <c r="C35" s="20"/>
      <c r="D35" s="27">
        <v>0</v>
      </c>
      <c r="E35" s="27">
        <v>0</v>
      </c>
      <c r="F35" s="27">
        <v>959</v>
      </c>
      <c r="G35" s="27">
        <v>124</v>
      </c>
      <c r="H35" s="27">
        <f>'[1]WORKING SPREADSHEET'!X35</f>
        <v>1083</v>
      </c>
      <c r="I35" s="28">
        <f>'[1]WORKING SPREADSHEET'!Y35</f>
        <v>0</v>
      </c>
      <c r="J35" s="25"/>
    </row>
    <row r="36" spans="1:11" ht="15.75" x14ac:dyDescent="0.45">
      <c r="B36" s="26" t="s">
        <v>41</v>
      </c>
      <c r="C36" s="20"/>
      <c r="D36" s="27">
        <v>626.08999999999992</v>
      </c>
      <c r="E36" s="27">
        <v>170</v>
      </c>
      <c r="F36" s="27">
        <v>4948</v>
      </c>
      <c r="G36" s="27">
        <v>1067</v>
      </c>
      <c r="H36" s="27">
        <f>'[1]WORKING SPREADSHEET'!X36</f>
        <v>6811.09</v>
      </c>
      <c r="I36" s="28">
        <f>'[1]WORKING SPREADSHEET'!Y36</f>
        <v>0</v>
      </c>
      <c r="J36" s="25"/>
    </row>
    <row r="37" spans="1:11" ht="15.75" x14ac:dyDescent="0.45">
      <c r="B37" s="26" t="s">
        <v>42</v>
      </c>
      <c r="C37" s="20"/>
      <c r="D37" s="27">
        <v>0</v>
      </c>
      <c r="E37" s="27">
        <v>0</v>
      </c>
      <c r="F37" s="27">
        <v>2482</v>
      </c>
      <c r="G37" s="27">
        <v>500</v>
      </c>
      <c r="H37" s="27">
        <f>'[1]WORKING SPREADSHEET'!X37</f>
        <v>2982</v>
      </c>
      <c r="I37" s="28">
        <f>'[1]WORKING SPREADSHEET'!Y37</f>
        <v>0</v>
      </c>
      <c r="J37" s="25"/>
    </row>
    <row r="38" spans="1:11" ht="15.75" x14ac:dyDescent="0.45">
      <c r="B38" s="29" t="s">
        <v>43</v>
      </c>
      <c r="C38" s="30"/>
      <c r="D38" s="31">
        <f t="shared" ref="D38:I38" si="2">SUM(D33:D37)</f>
        <v>7135.4400000000005</v>
      </c>
      <c r="E38" s="31">
        <f t="shared" si="2"/>
        <v>431</v>
      </c>
      <c r="F38" s="31">
        <f t="shared" si="2"/>
        <v>15306</v>
      </c>
      <c r="G38" s="31">
        <f t="shared" si="2"/>
        <v>7008</v>
      </c>
      <c r="H38" s="31">
        <f t="shared" si="2"/>
        <v>29880.44</v>
      </c>
      <c r="I38" s="32">
        <f t="shared" si="2"/>
        <v>0</v>
      </c>
      <c r="J38" s="33"/>
    </row>
    <row r="39" spans="1:11" s="64" customFormat="1" ht="16.149999999999999" thickBot="1" x14ac:dyDescent="0.5">
      <c r="A39" s="65"/>
      <c r="B39" s="35" t="s">
        <v>44</v>
      </c>
      <c r="C39" s="36"/>
      <c r="D39" s="37">
        <f>D23+D31+D38</f>
        <v>91030.93</v>
      </c>
      <c r="E39" s="37">
        <f>E23+E31+E38</f>
        <v>1370</v>
      </c>
      <c r="F39" s="37">
        <f>F23+F31+F38</f>
        <v>79506</v>
      </c>
      <c r="G39" s="37">
        <f t="shared" ref="G39:I39" si="3">G23+G31+G38</f>
        <v>47506</v>
      </c>
      <c r="H39" s="37">
        <f t="shared" si="3"/>
        <v>219412.93000000002</v>
      </c>
      <c r="I39" s="38">
        <f t="shared" si="3"/>
        <v>46705</v>
      </c>
      <c r="J39" s="39"/>
      <c r="K39" s="65"/>
    </row>
    <row r="40" spans="1:11" ht="8.25" customHeight="1" x14ac:dyDescent="0.45"/>
    <row r="41" spans="1:11" ht="5.65" customHeight="1" thickBot="1" x14ac:dyDescent="0.5">
      <c r="A41" s="40"/>
      <c r="K41" s="2"/>
    </row>
    <row r="42" spans="1:11" x14ac:dyDescent="0.45">
      <c r="A42" s="40"/>
      <c r="B42" s="3" t="s">
        <v>45</v>
      </c>
      <c r="C42" s="4"/>
      <c r="D42" s="5"/>
      <c r="E42" s="5"/>
      <c r="F42" s="5"/>
      <c r="G42" s="5"/>
      <c r="H42" s="41"/>
      <c r="I42" s="41"/>
      <c r="J42" s="42"/>
      <c r="K42" s="2"/>
    </row>
    <row r="43" spans="1:11" x14ac:dyDescent="0.45">
      <c r="A43" s="40"/>
      <c r="B43" s="6" t="s">
        <v>46</v>
      </c>
      <c r="C43" s="7"/>
      <c r="D43" s="7"/>
      <c r="E43" s="7"/>
      <c r="F43" s="7"/>
      <c r="G43" s="7"/>
      <c r="H43" s="7"/>
      <c r="I43" s="7"/>
      <c r="J43" s="8"/>
      <c r="K43" s="2"/>
    </row>
    <row r="44" spans="1:11" x14ac:dyDescent="0.45">
      <c r="A44" s="40"/>
      <c r="B44" s="6" t="s">
        <v>47</v>
      </c>
      <c r="C44" s="7"/>
      <c r="D44" s="7"/>
      <c r="E44" s="7"/>
      <c r="F44" s="7"/>
      <c r="G44" s="7"/>
      <c r="H44" s="7"/>
      <c r="I44" s="7"/>
      <c r="J44" s="8"/>
      <c r="K44" s="40"/>
    </row>
    <row r="45" spans="1:11" x14ac:dyDescent="0.45">
      <c r="B45" s="9" t="s">
        <v>48</v>
      </c>
      <c r="C45" s="2"/>
      <c r="D45" s="2"/>
      <c r="E45" s="2"/>
      <c r="F45" s="2"/>
      <c r="G45" s="2"/>
      <c r="H45" s="2"/>
      <c r="I45" s="2"/>
      <c r="J45" s="10"/>
    </row>
    <row r="46" spans="1:11" x14ac:dyDescent="0.45">
      <c r="A46" s="43"/>
      <c r="B46" s="9" t="s">
        <v>94</v>
      </c>
      <c r="C46" s="2"/>
      <c r="D46" s="2"/>
      <c r="E46" s="2"/>
      <c r="F46" s="2"/>
      <c r="G46" s="2"/>
      <c r="H46" s="2"/>
      <c r="I46" s="2"/>
      <c r="J46" s="10"/>
      <c r="K46" s="43"/>
    </row>
    <row r="47" spans="1:11" ht="14.65" thickBot="1" x14ac:dyDescent="0.5">
      <c r="B47" s="11"/>
      <c r="C47" s="12"/>
      <c r="D47" s="12"/>
      <c r="E47" s="12"/>
      <c r="F47" s="12"/>
      <c r="G47" s="12"/>
      <c r="H47" s="12"/>
      <c r="I47" s="12"/>
      <c r="J47" s="13"/>
    </row>
    <row r="48" spans="1:11" ht="7.5" customHeight="1" x14ac:dyDescent="0.4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45">
      <c r="B49" s="75"/>
      <c r="C49" s="75"/>
      <c r="D49" s="75"/>
      <c r="E49" s="75"/>
      <c r="F49" s="75"/>
      <c r="G49" s="75"/>
      <c r="H49" s="75"/>
      <c r="I49" s="75"/>
      <c r="J49" s="2"/>
    </row>
    <row r="50" spans="2:10" ht="18" thickBot="1" x14ac:dyDescent="0.5">
      <c r="B50" s="70" t="s">
        <v>93</v>
      </c>
      <c r="C50" s="70"/>
      <c r="D50" s="70"/>
      <c r="E50" s="70"/>
      <c r="F50" s="70"/>
      <c r="G50" s="70"/>
      <c r="H50" s="70"/>
      <c r="I50" s="70"/>
    </row>
    <row r="51" spans="2:10" ht="71.25" x14ac:dyDescent="0.45">
      <c r="B51" s="71" t="s">
        <v>1</v>
      </c>
      <c r="C51" s="72"/>
      <c r="D51" s="15" t="s">
        <v>2</v>
      </c>
      <c r="E51" s="16" t="s">
        <v>3</v>
      </c>
      <c r="F51" s="17" t="s">
        <v>4</v>
      </c>
      <c r="G51" s="16" t="s">
        <v>5</v>
      </c>
      <c r="H51" s="18" t="s">
        <v>6</v>
      </c>
      <c r="I51" s="73" t="s">
        <v>7</v>
      </c>
      <c r="J51" s="74"/>
    </row>
    <row r="52" spans="2:10" x14ac:dyDescent="0.45">
      <c r="B52" s="34" t="s">
        <v>50</v>
      </c>
      <c r="C52" s="44"/>
      <c r="D52" s="45"/>
      <c r="E52" s="45"/>
      <c r="F52" s="45"/>
      <c r="G52" s="45"/>
      <c r="H52" s="45"/>
      <c r="I52" s="46"/>
      <c r="J52" s="47"/>
    </row>
    <row r="53" spans="2:10" x14ac:dyDescent="0.45">
      <c r="B53" s="26" t="s">
        <v>51</v>
      </c>
      <c r="C53" s="44"/>
      <c r="D53" s="27">
        <v>0</v>
      </c>
      <c r="E53" s="27">
        <v>6070</v>
      </c>
      <c r="F53" s="27">
        <v>-1416</v>
      </c>
      <c r="G53" s="27">
        <v>11016</v>
      </c>
      <c r="H53" s="27">
        <f>'[1]WORKING SPREADSHEET'!X41</f>
        <v>15670</v>
      </c>
      <c r="I53" s="28">
        <v>-174.36999999999989</v>
      </c>
      <c r="J53" s="48"/>
    </row>
    <row r="54" spans="2:10" x14ac:dyDescent="0.45">
      <c r="B54" s="26" t="s">
        <v>52</v>
      </c>
      <c r="C54" s="44"/>
      <c r="D54" s="27">
        <v>8734.25</v>
      </c>
      <c r="E54" s="27">
        <v>1127</v>
      </c>
      <c r="F54" s="27">
        <v>114</v>
      </c>
      <c r="G54" s="27">
        <v>6498</v>
      </c>
      <c r="H54" s="27">
        <f>'[1]WORKING SPREADSHEET'!X42</f>
        <v>16473.25</v>
      </c>
      <c r="I54" s="28">
        <v>-666</v>
      </c>
      <c r="J54" s="48"/>
    </row>
    <row r="55" spans="2:10" x14ac:dyDescent="0.45">
      <c r="B55" s="26" t="s">
        <v>53</v>
      </c>
      <c r="C55" s="44"/>
      <c r="D55" s="27">
        <v>8734.25</v>
      </c>
      <c r="E55" s="27">
        <v>1480</v>
      </c>
      <c r="F55" s="27">
        <v>3633</v>
      </c>
      <c r="G55" s="27">
        <v>2055</v>
      </c>
      <c r="H55" s="27">
        <f>'[1]WORKING SPREADSHEET'!X43</f>
        <v>15902.25</v>
      </c>
      <c r="I55" s="28">
        <v>0</v>
      </c>
      <c r="J55" s="48"/>
    </row>
    <row r="56" spans="2:10" x14ac:dyDescent="0.45">
      <c r="B56" s="26" t="s">
        <v>54</v>
      </c>
      <c r="C56" s="44"/>
      <c r="D56" s="27">
        <v>0</v>
      </c>
      <c r="E56" s="27">
        <v>2006</v>
      </c>
      <c r="F56" s="27">
        <v>-1733</v>
      </c>
      <c r="G56" s="27">
        <v>1368</v>
      </c>
      <c r="H56" s="27">
        <f>'[1]WORKING SPREADSHEET'!X44</f>
        <v>1641</v>
      </c>
      <c r="I56" s="28">
        <v>42369</v>
      </c>
      <c r="J56" s="48"/>
    </row>
    <row r="57" spans="2:10" x14ac:dyDescent="0.45">
      <c r="B57" s="26" t="s">
        <v>55</v>
      </c>
      <c r="C57" s="44"/>
      <c r="D57" s="27">
        <v>8734.25</v>
      </c>
      <c r="E57" s="27">
        <v>443</v>
      </c>
      <c r="F57" s="27">
        <v>-584</v>
      </c>
      <c r="G57" s="27">
        <v>2299</v>
      </c>
      <c r="H57" s="27">
        <f>'[1]WORKING SPREADSHEET'!X45</f>
        <v>10892.25</v>
      </c>
      <c r="I57" s="28">
        <v>193</v>
      </c>
      <c r="J57" s="48"/>
    </row>
    <row r="58" spans="2:10" x14ac:dyDescent="0.45">
      <c r="B58" s="26" t="s">
        <v>56</v>
      </c>
      <c r="C58" s="44"/>
      <c r="D58" s="27">
        <v>8734.25</v>
      </c>
      <c r="E58" s="27">
        <v>1413</v>
      </c>
      <c r="F58" s="27">
        <v>516</v>
      </c>
      <c r="G58" s="27">
        <v>3360</v>
      </c>
      <c r="H58" s="27">
        <f>'[1]WORKING SPREADSHEET'!X46</f>
        <v>14023.25</v>
      </c>
      <c r="I58" s="28">
        <v>0</v>
      </c>
      <c r="J58" s="48"/>
    </row>
    <row r="59" spans="2:10" x14ac:dyDescent="0.45">
      <c r="B59" s="26" t="s">
        <v>57</v>
      </c>
      <c r="C59" s="44"/>
      <c r="D59" s="27">
        <v>0</v>
      </c>
      <c r="E59" s="27">
        <v>1205</v>
      </c>
      <c r="F59" s="27">
        <v>1253</v>
      </c>
      <c r="G59" s="27">
        <v>3462</v>
      </c>
      <c r="H59" s="27">
        <f>'[1]WORKING SPREADSHEET'!X47</f>
        <v>5920</v>
      </c>
      <c r="I59" s="28">
        <v>0</v>
      </c>
      <c r="J59" s="48"/>
    </row>
    <row r="60" spans="2:10" x14ac:dyDescent="0.45">
      <c r="B60" s="26" t="s">
        <v>58</v>
      </c>
      <c r="C60" s="44"/>
      <c r="D60" s="27">
        <v>8734.25</v>
      </c>
      <c r="E60" s="27">
        <v>1732</v>
      </c>
      <c r="F60" s="27">
        <v>2263</v>
      </c>
      <c r="G60" s="27">
        <v>2048</v>
      </c>
      <c r="H60" s="27">
        <f>'[1]WORKING SPREADSHEET'!X48</f>
        <v>14777.25</v>
      </c>
      <c r="I60" s="28">
        <v>1063</v>
      </c>
      <c r="J60" s="48"/>
    </row>
    <row r="61" spans="2:10" x14ac:dyDescent="0.45">
      <c r="B61" s="26" t="s">
        <v>59</v>
      </c>
      <c r="C61" s="44"/>
      <c r="D61" s="27">
        <v>0</v>
      </c>
      <c r="E61" s="27">
        <v>1198</v>
      </c>
      <c r="F61" s="27">
        <v>3261</v>
      </c>
      <c r="G61" s="27">
        <v>4253</v>
      </c>
      <c r="H61" s="27">
        <f>'[1]WORKING SPREADSHEET'!X49</f>
        <v>8712</v>
      </c>
      <c r="I61" s="28">
        <v>12955.919999999996</v>
      </c>
      <c r="J61" s="48"/>
    </row>
    <row r="62" spans="2:10" x14ac:dyDescent="0.45">
      <c r="B62" s="26" t="s">
        <v>60</v>
      </c>
      <c r="C62" s="44"/>
      <c r="D62" s="27">
        <v>0</v>
      </c>
      <c r="E62" s="27">
        <v>1341</v>
      </c>
      <c r="F62" s="27">
        <v>4674</v>
      </c>
      <c r="G62" s="27">
        <v>3508</v>
      </c>
      <c r="H62" s="27">
        <f>'[1]WORKING SPREADSHEET'!X50</f>
        <v>9523</v>
      </c>
      <c r="I62" s="28">
        <v>0</v>
      </c>
      <c r="J62" s="48"/>
    </row>
    <row r="63" spans="2:10" x14ac:dyDescent="0.45">
      <c r="B63" s="26" t="s">
        <v>61</v>
      </c>
      <c r="C63" s="44"/>
      <c r="D63" s="27">
        <v>8734.25</v>
      </c>
      <c r="E63" s="27">
        <v>956</v>
      </c>
      <c r="F63" s="27">
        <v>6477</v>
      </c>
      <c r="G63" s="27">
        <v>4264</v>
      </c>
      <c r="H63" s="27">
        <f>'[1]WORKING SPREADSHEET'!X51</f>
        <v>20431.25</v>
      </c>
      <c r="I63" s="28">
        <v>395</v>
      </c>
      <c r="J63" s="48"/>
    </row>
    <row r="64" spans="2:10" x14ac:dyDescent="0.45">
      <c r="B64" s="26" t="s">
        <v>62</v>
      </c>
      <c r="C64" s="44"/>
      <c r="D64" s="27">
        <v>8734.25</v>
      </c>
      <c r="E64" s="27">
        <v>918</v>
      </c>
      <c r="F64" s="27">
        <v>2700</v>
      </c>
      <c r="G64" s="27">
        <v>2935</v>
      </c>
      <c r="H64" s="27">
        <f>'[1]WORKING SPREADSHEET'!X52</f>
        <v>15287.25</v>
      </c>
      <c r="I64" s="28">
        <v>2342</v>
      </c>
      <c r="J64" s="48"/>
    </row>
    <row r="65" spans="2:10" x14ac:dyDescent="0.45">
      <c r="B65" s="26" t="s">
        <v>63</v>
      </c>
      <c r="C65" s="44"/>
      <c r="D65" s="27">
        <v>6454.79</v>
      </c>
      <c r="E65" s="27">
        <v>0</v>
      </c>
      <c r="F65" s="27">
        <v>-51</v>
      </c>
      <c r="G65" s="27">
        <v>651</v>
      </c>
      <c r="H65" s="27">
        <f>'[1]WORKING SPREADSHEET'!X53</f>
        <v>7054.79</v>
      </c>
      <c r="I65" s="28">
        <v>17978.86</v>
      </c>
      <c r="J65" s="48"/>
    </row>
    <row r="66" spans="2:10" x14ac:dyDescent="0.45">
      <c r="B66" s="26" t="s">
        <v>64</v>
      </c>
      <c r="C66" s="44"/>
      <c r="D66" s="27">
        <v>8734.25</v>
      </c>
      <c r="E66" s="27">
        <v>0</v>
      </c>
      <c r="F66" s="27">
        <v>1001</v>
      </c>
      <c r="G66" s="27">
        <v>4090</v>
      </c>
      <c r="H66" s="27">
        <f>'[1]WORKING SPREADSHEET'!X54</f>
        <v>13825.25</v>
      </c>
      <c r="I66" s="28">
        <v>0</v>
      </c>
      <c r="J66" s="48"/>
    </row>
    <row r="67" spans="2:10" x14ac:dyDescent="0.45">
      <c r="B67" s="26" t="s">
        <v>65</v>
      </c>
      <c r="C67" s="49"/>
      <c r="D67" s="27">
        <v>8734.25</v>
      </c>
      <c r="E67" s="27">
        <v>505</v>
      </c>
      <c r="F67" s="27">
        <v>460</v>
      </c>
      <c r="G67" s="27">
        <v>1973</v>
      </c>
      <c r="H67" s="27">
        <f>'[1]WORKING SPREADSHEET'!X55</f>
        <v>11672.25</v>
      </c>
      <c r="I67" s="28">
        <v>2067</v>
      </c>
      <c r="J67" s="48"/>
    </row>
    <row r="68" spans="2:10" x14ac:dyDescent="0.45">
      <c r="B68" s="26" t="s">
        <v>66</v>
      </c>
      <c r="C68" s="50"/>
      <c r="D68" s="27">
        <v>0</v>
      </c>
      <c r="E68" s="27">
        <v>1717</v>
      </c>
      <c r="F68" s="27">
        <v>5400</v>
      </c>
      <c r="G68" s="27">
        <v>4930</v>
      </c>
      <c r="H68" s="27">
        <f>'[1]WORKING SPREADSHEET'!X56</f>
        <v>12047</v>
      </c>
      <c r="I68" s="28">
        <v>0</v>
      </c>
      <c r="J68" s="48"/>
    </row>
    <row r="69" spans="2:10" x14ac:dyDescent="0.45">
      <c r="B69" s="26" t="s">
        <v>67</v>
      </c>
      <c r="C69" s="50"/>
      <c r="D69" s="27">
        <v>0</v>
      </c>
      <c r="E69" s="27">
        <v>1648</v>
      </c>
      <c r="F69" s="27">
        <v>1321</v>
      </c>
      <c r="G69" s="27">
        <v>2177</v>
      </c>
      <c r="H69" s="27">
        <f>'[1]WORKING SPREADSHEET'!X57</f>
        <v>5146</v>
      </c>
      <c r="I69" s="28">
        <v>63</v>
      </c>
      <c r="J69" s="48"/>
    </row>
    <row r="70" spans="2:10" x14ac:dyDescent="0.45">
      <c r="B70" s="26" t="s">
        <v>68</v>
      </c>
      <c r="C70" s="50"/>
      <c r="D70" s="27">
        <v>6669.58</v>
      </c>
      <c r="E70" s="27">
        <v>1733</v>
      </c>
      <c r="F70" s="27">
        <v>2842</v>
      </c>
      <c r="G70" s="27">
        <v>2230</v>
      </c>
      <c r="H70" s="27">
        <f>'[1]WORKING SPREADSHEET'!X58</f>
        <v>13474.58</v>
      </c>
      <c r="I70" s="28">
        <v>0</v>
      </c>
      <c r="J70" s="48"/>
    </row>
    <row r="71" spans="2:10" x14ac:dyDescent="0.45">
      <c r="B71" s="26" t="s">
        <v>69</v>
      </c>
      <c r="C71" s="50"/>
      <c r="D71" s="27">
        <v>8734.25</v>
      </c>
      <c r="E71" s="27">
        <v>0</v>
      </c>
      <c r="F71" s="27">
        <v>4439</v>
      </c>
      <c r="G71" s="27">
        <v>1546</v>
      </c>
      <c r="H71" s="27">
        <f>'[1]WORKING SPREADSHEET'!X59</f>
        <v>14719.25</v>
      </c>
      <c r="I71" s="28">
        <v>0</v>
      </c>
      <c r="J71" s="48"/>
    </row>
    <row r="72" spans="2:10" x14ac:dyDescent="0.45">
      <c r="B72" s="26" t="s">
        <v>70</v>
      </c>
      <c r="C72" s="50"/>
      <c r="D72" s="27">
        <v>5240.5499999999993</v>
      </c>
      <c r="E72" s="27">
        <v>2298</v>
      </c>
      <c r="F72" s="27">
        <v>4659</v>
      </c>
      <c r="G72" s="27">
        <v>2969</v>
      </c>
      <c r="H72" s="27">
        <f>'[1]WORKING SPREADSHEET'!X60</f>
        <v>15166.55</v>
      </c>
      <c r="I72" s="28">
        <v>4763</v>
      </c>
      <c r="J72" s="48"/>
    </row>
    <row r="73" spans="2:10" x14ac:dyDescent="0.45">
      <c r="B73" s="26" t="s">
        <v>71</v>
      </c>
      <c r="C73" s="50"/>
      <c r="D73" s="27">
        <v>5240.5499999999993</v>
      </c>
      <c r="E73" s="27">
        <v>0</v>
      </c>
      <c r="F73" s="27">
        <v>1026</v>
      </c>
      <c r="G73" s="27">
        <v>1019</v>
      </c>
      <c r="H73" s="27">
        <f>'[1]WORKING SPREADSHEET'!X61</f>
        <v>7285.5499999999993</v>
      </c>
      <c r="I73" s="28">
        <v>0</v>
      </c>
      <c r="J73" s="48"/>
    </row>
    <row r="74" spans="2:10" x14ac:dyDescent="0.45">
      <c r="B74" s="26" t="s">
        <v>72</v>
      </c>
      <c r="C74" s="50"/>
      <c r="D74" s="27">
        <v>2086.9699999999998</v>
      </c>
      <c r="E74" s="27">
        <v>3208</v>
      </c>
      <c r="F74" s="27">
        <v>2966</v>
      </c>
      <c r="G74" s="27">
        <v>2605</v>
      </c>
      <c r="H74" s="27">
        <f>'[1]WORKING SPREADSHEET'!X62</f>
        <v>10865.97</v>
      </c>
      <c r="I74" s="28">
        <v>0</v>
      </c>
      <c r="J74" s="48"/>
    </row>
    <row r="75" spans="2:10" x14ac:dyDescent="0.45">
      <c r="B75" s="26" t="s">
        <v>73</v>
      </c>
      <c r="C75" s="50"/>
      <c r="D75" s="27">
        <v>8734.25</v>
      </c>
      <c r="E75" s="27">
        <v>988</v>
      </c>
      <c r="F75" s="27">
        <v>3876</v>
      </c>
      <c r="G75" s="27">
        <v>2128</v>
      </c>
      <c r="H75" s="27">
        <f>'[1]WORKING SPREADSHEET'!X63</f>
        <v>15726.25</v>
      </c>
      <c r="I75" s="28">
        <v>0</v>
      </c>
      <c r="J75" s="48"/>
    </row>
    <row r="76" spans="2:10" x14ac:dyDescent="0.45">
      <c r="B76" s="51" t="s">
        <v>74</v>
      </c>
      <c r="C76" s="52" t="s">
        <v>75</v>
      </c>
      <c r="D76" s="53">
        <v>0</v>
      </c>
      <c r="E76" s="53">
        <v>161</v>
      </c>
      <c r="F76" s="53">
        <v>0</v>
      </c>
      <c r="G76" s="53">
        <v>0</v>
      </c>
      <c r="H76" s="53">
        <f>'[1]WORKING SPREADSHEET'!X64</f>
        <v>161</v>
      </c>
      <c r="I76" s="54">
        <v>0</v>
      </c>
      <c r="J76" s="55"/>
    </row>
    <row r="77" spans="2:10" hidden="1" x14ac:dyDescent="0.45">
      <c r="B77" s="51" t="s">
        <v>76</v>
      </c>
      <c r="C77" s="52" t="s">
        <v>75</v>
      </c>
      <c r="D77" s="53">
        <v>0</v>
      </c>
      <c r="E77" s="53">
        <v>0</v>
      </c>
      <c r="F77" s="53">
        <v>0</v>
      </c>
      <c r="G77" s="53">
        <v>0</v>
      </c>
      <c r="H77" s="53">
        <f>'[1]WORKING SPREADSHEET'!X65</f>
        <v>0</v>
      </c>
      <c r="I77" s="54">
        <v>0</v>
      </c>
      <c r="J77" s="55"/>
    </row>
    <row r="78" spans="2:10" hidden="1" x14ac:dyDescent="0.45">
      <c r="B78" s="51" t="s">
        <v>77</v>
      </c>
      <c r="C78" s="52" t="s">
        <v>75</v>
      </c>
      <c r="D78" s="53">
        <v>0</v>
      </c>
      <c r="E78" s="53">
        <v>0</v>
      </c>
      <c r="F78" s="53">
        <v>0</v>
      </c>
      <c r="G78" s="53">
        <v>0</v>
      </c>
      <c r="H78" s="53">
        <f>'[1]WORKING SPREADSHEET'!X66</f>
        <v>0</v>
      </c>
      <c r="I78" s="54">
        <v>0</v>
      </c>
      <c r="J78" s="55"/>
    </row>
    <row r="79" spans="2:10" hidden="1" x14ac:dyDescent="0.45">
      <c r="B79" s="51" t="s">
        <v>78</v>
      </c>
      <c r="C79" s="52" t="s">
        <v>75</v>
      </c>
      <c r="D79" s="53">
        <v>0</v>
      </c>
      <c r="E79" s="53">
        <v>0</v>
      </c>
      <c r="F79" s="53">
        <v>0</v>
      </c>
      <c r="G79" s="53">
        <v>0</v>
      </c>
      <c r="H79" s="53">
        <f>'[1]WORKING SPREADSHEET'!X67</f>
        <v>0</v>
      </c>
      <c r="I79" s="54">
        <v>0</v>
      </c>
      <c r="J79" s="55"/>
    </row>
    <row r="80" spans="2:10" hidden="1" x14ac:dyDescent="0.45">
      <c r="B80" s="51" t="s">
        <v>79</v>
      </c>
      <c r="C80" s="52" t="s">
        <v>75</v>
      </c>
      <c r="D80" s="53">
        <v>0</v>
      </c>
      <c r="E80" s="53">
        <v>0</v>
      </c>
      <c r="F80" s="53">
        <v>0</v>
      </c>
      <c r="G80" s="53">
        <v>0</v>
      </c>
      <c r="H80" s="53">
        <f>'[1]WORKING SPREADSHEET'!X68</f>
        <v>0</v>
      </c>
      <c r="I80" s="54">
        <v>0</v>
      </c>
      <c r="J80" s="55"/>
    </row>
    <row r="81" spans="1:11" hidden="1" x14ac:dyDescent="0.45">
      <c r="B81" s="51" t="s">
        <v>80</v>
      </c>
      <c r="C81" s="52" t="s">
        <v>75</v>
      </c>
      <c r="D81" s="53">
        <v>0</v>
      </c>
      <c r="E81" s="53">
        <v>0</v>
      </c>
      <c r="F81" s="53">
        <v>0</v>
      </c>
      <c r="G81" s="53">
        <v>0</v>
      </c>
      <c r="H81" s="53">
        <f>'[1]WORKING SPREADSHEET'!X69</f>
        <v>0</v>
      </c>
      <c r="I81" s="54">
        <v>0</v>
      </c>
      <c r="J81" s="55"/>
    </row>
    <row r="82" spans="1:11" hidden="1" x14ac:dyDescent="0.45">
      <c r="B82" s="51" t="s">
        <v>81</v>
      </c>
      <c r="C82" s="52" t="s">
        <v>75</v>
      </c>
      <c r="D82" s="53">
        <v>0</v>
      </c>
      <c r="E82" s="53">
        <v>0</v>
      </c>
      <c r="F82" s="53">
        <v>0</v>
      </c>
      <c r="G82" s="53">
        <v>0</v>
      </c>
      <c r="H82" s="53">
        <f>'[1]WORKING SPREADSHEET'!X70</f>
        <v>0</v>
      </c>
      <c r="I82" s="54">
        <v>0</v>
      </c>
      <c r="J82" s="55"/>
    </row>
    <row r="83" spans="1:11" hidden="1" x14ac:dyDescent="0.45">
      <c r="B83" s="51" t="s">
        <v>82</v>
      </c>
      <c r="C83" s="52" t="s">
        <v>75</v>
      </c>
      <c r="D83" s="53">
        <v>0</v>
      </c>
      <c r="E83" s="53">
        <v>0</v>
      </c>
      <c r="F83" s="53">
        <v>0</v>
      </c>
      <c r="G83" s="53">
        <v>0</v>
      </c>
      <c r="H83" s="53">
        <f>'[1]WORKING SPREADSHEET'!X71</f>
        <v>0</v>
      </c>
      <c r="I83" s="54">
        <v>0</v>
      </c>
      <c r="J83" s="55"/>
    </row>
    <row r="84" spans="1:11" x14ac:dyDescent="0.45">
      <c r="B84" s="51" t="s">
        <v>83</v>
      </c>
      <c r="C84" s="52" t="s">
        <v>75</v>
      </c>
      <c r="D84" s="53">
        <v>0</v>
      </c>
      <c r="E84" s="53">
        <v>0</v>
      </c>
      <c r="F84" s="53">
        <v>0</v>
      </c>
      <c r="G84" s="53">
        <v>0</v>
      </c>
      <c r="H84" s="53">
        <f>'[1]WORKING SPREADSHEET'!X72</f>
        <v>0</v>
      </c>
      <c r="I84" s="54">
        <v>4330</v>
      </c>
      <c r="J84" s="55"/>
    </row>
    <row r="85" spans="1:11" x14ac:dyDescent="0.45">
      <c r="B85" s="51" t="s">
        <v>84</v>
      </c>
      <c r="C85" s="52" t="s">
        <v>75</v>
      </c>
      <c r="D85" s="53">
        <v>0</v>
      </c>
      <c r="E85" s="53">
        <v>575.52</v>
      </c>
      <c r="F85" s="53">
        <v>0</v>
      </c>
      <c r="G85" s="53">
        <v>0</v>
      </c>
      <c r="H85" s="53">
        <f>'[1]WORKING SPREADSHEET'!X73</f>
        <v>575.52</v>
      </c>
      <c r="I85" s="54">
        <v>0</v>
      </c>
      <c r="J85" s="55"/>
    </row>
    <row r="86" spans="1:11" s="64" customFormat="1" x14ac:dyDescent="0.45">
      <c r="A86" s="7"/>
      <c r="B86" s="60" t="s">
        <v>96</v>
      </c>
      <c r="C86" s="61"/>
      <c r="D86" s="62">
        <f t="shared" ref="D86:I86" si="4">SUM(D53:D85)</f>
        <v>121769.19</v>
      </c>
      <c r="E86" s="62">
        <f t="shared" si="4"/>
        <v>32722.52</v>
      </c>
      <c r="F86" s="62">
        <f t="shared" si="4"/>
        <v>49097</v>
      </c>
      <c r="G86" s="62">
        <f t="shared" si="4"/>
        <v>73384</v>
      </c>
      <c r="H86" s="62">
        <f t="shared" si="4"/>
        <v>276972.70999999996</v>
      </c>
      <c r="I86" s="56">
        <f t="shared" si="4"/>
        <v>87679.41</v>
      </c>
      <c r="J86" s="63"/>
      <c r="K86" s="7"/>
    </row>
    <row r="87" spans="1:11" x14ac:dyDescent="0.45">
      <c r="A87" s="40"/>
      <c r="B87" s="34" t="s">
        <v>85</v>
      </c>
      <c r="C87" s="44"/>
      <c r="D87" s="27"/>
      <c r="E87" s="27"/>
      <c r="F87" s="27"/>
      <c r="G87" s="27"/>
      <c r="H87" s="27"/>
      <c r="I87" s="57"/>
      <c r="J87" s="48"/>
      <c r="K87" s="7"/>
    </row>
    <row r="88" spans="1:11" x14ac:dyDescent="0.45">
      <c r="A88" s="40"/>
      <c r="B88" s="26" t="s">
        <v>86</v>
      </c>
      <c r="C88" s="44"/>
      <c r="D88" s="27">
        <v>6113.96</v>
      </c>
      <c r="E88" s="27">
        <v>3032</v>
      </c>
      <c r="F88" s="27">
        <v>5812</v>
      </c>
      <c r="G88" s="27">
        <v>10773</v>
      </c>
      <c r="H88" s="27">
        <f>'[1]WORKING SPREADSHEET'!X76</f>
        <v>25730.959999999999</v>
      </c>
      <c r="I88" s="28">
        <v>0</v>
      </c>
      <c r="J88" s="48"/>
      <c r="K88" s="7"/>
    </row>
    <row r="89" spans="1:11" x14ac:dyDescent="0.45">
      <c r="A89" s="40"/>
      <c r="B89" s="26" t="s">
        <v>87</v>
      </c>
      <c r="C89" s="44"/>
      <c r="D89" s="27">
        <v>0</v>
      </c>
      <c r="E89" s="27">
        <v>5253</v>
      </c>
      <c r="F89" s="27">
        <v>776</v>
      </c>
      <c r="G89" s="27">
        <v>4140</v>
      </c>
      <c r="H89" s="27">
        <f>'[1]WORKING SPREADSHEET'!X77</f>
        <v>10169</v>
      </c>
      <c r="I89" s="28">
        <v>4970.07</v>
      </c>
      <c r="J89" s="48"/>
      <c r="K89" s="2"/>
    </row>
    <row r="90" spans="1:11" s="64" customFormat="1" x14ac:dyDescent="0.45">
      <c r="A90" s="7"/>
      <c r="B90" s="60" t="s">
        <v>88</v>
      </c>
      <c r="C90" s="61"/>
      <c r="D90" s="62">
        <f t="shared" ref="D90:I90" si="5">SUM(D88:D89)</f>
        <v>6113.96</v>
      </c>
      <c r="E90" s="62">
        <f t="shared" si="5"/>
        <v>8285</v>
      </c>
      <c r="F90" s="62">
        <f t="shared" si="5"/>
        <v>6588</v>
      </c>
      <c r="G90" s="62">
        <f t="shared" si="5"/>
        <v>14913</v>
      </c>
      <c r="H90" s="62">
        <f t="shared" si="5"/>
        <v>35899.96</v>
      </c>
      <c r="I90" s="58">
        <f t="shared" si="5"/>
        <v>4970.07</v>
      </c>
      <c r="J90" s="66"/>
      <c r="K90" s="2"/>
    </row>
    <row r="91" spans="1:11" s="64" customFormat="1" ht="16.149999999999999" thickBot="1" x14ac:dyDescent="0.5">
      <c r="A91" s="7"/>
      <c r="B91" s="35" t="s">
        <v>89</v>
      </c>
      <c r="C91" s="36"/>
      <c r="D91" s="37">
        <f t="shared" ref="D91:I91" si="6">D86+D90</f>
        <v>127883.15000000001</v>
      </c>
      <c r="E91" s="37">
        <f t="shared" si="6"/>
        <v>41007.520000000004</v>
      </c>
      <c r="F91" s="37">
        <f t="shared" si="6"/>
        <v>55685</v>
      </c>
      <c r="G91" s="37">
        <f t="shared" si="6"/>
        <v>88297</v>
      </c>
      <c r="H91" s="37">
        <f t="shared" si="6"/>
        <v>312872.67</v>
      </c>
      <c r="I91" s="38">
        <f t="shared" si="6"/>
        <v>92649.48000000001</v>
      </c>
      <c r="J91" s="39"/>
      <c r="K91" s="2"/>
    </row>
    <row r="92" spans="1:11" ht="5.25" customHeight="1" x14ac:dyDescent="0.45"/>
    <row r="93" spans="1:11" ht="7.15" customHeight="1" thickBot="1" x14ac:dyDescent="0.5">
      <c r="K93" s="2"/>
    </row>
    <row r="94" spans="1:11" x14ac:dyDescent="0.45">
      <c r="B94" s="3" t="s">
        <v>45</v>
      </c>
      <c r="C94" s="4"/>
      <c r="D94" s="5"/>
      <c r="E94" s="5"/>
      <c r="F94" s="5"/>
      <c r="G94" s="5"/>
      <c r="H94" s="41"/>
      <c r="I94" s="41"/>
      <c r="J94" s="42"/>
      <c r="K94" s="2"/>
    </row>
    <row r="95" spans="1:11" ht="31.5" customHeight="1" x14ac:dyDescent="0.45">
      <c r="B95" s="67" t="s">
        <v>90</v>
      </c>
      <c r="C95" s="68"/>
      <c r="D95" s="68"/>
      <c r="E95" s="68"/>
      <c r="F95" s="68"/>
      <c r="G95" s="68"/>
      <c r="H95" s="68"/>
      <c r="I95" s="68"/>
      <c r="J95" s="69"/>
      <c r="K95" s="2"/>
    </row>
    <row r="96" spans="1:11" x14ac:dyDescent="0.45">
      <c r="B96" s="6" t="s">
        <v>47</v>
      </c>
      <c r="C96" s="7"/>
      <c r="D96" s="7"/>
      <c r="E96" s="7"/>
      <c r="F96" s="7"/>
      <c r="G96" s="7"/>
      <c r="H96" s="7"/>
      <c r="I96" s="7"/>
      <c r="J96" s="8"/>
      <c r="K96" s="40"/>
    </row>
    <row r="97" spans="2:11" x14ac:dyDescent="0.45">
      <c r="B97" s="9" t="s">
        <v>48</v>
      </c>
      <c r="C97" s="2"/>
      <c r="D97" s="2"/>
      <c r="E97" s="2"/>
      <c r="F97" s="2"/>
      <c r="G97" s="2"/>
      <c r="H97" s="2"/>
      <c r="I97" s="2"/>
      <c r="J97" s="10"/>
    </row>
    <row r="98" spans="2:11" x14ac:dyDescent="0.45">
      <c r="B98" s="9" t="s">
        <v>49</v>
      </c>
      <c r="C98" s="2"/>
      <c r="D98" s="2"/>
      <c r="E98" s="2"/>
      <c r="F98" s="2"/>
      <c r="G98" s="2"/>
      <c r="H98" s="2"/>
      <c r="I98" s="2"/>
      <c r="J98" s="10"/>
      <c r="K98" s="43"/>
    </row>
    <row r="99" spans="2:11" x14ac:dyDescent="0.45">
      <c r="B99" s="9" t="s">
        <v>91</v>
      </c>
      <c r="C99" s="2"/>
      <c r="D99" s="2"/>
      <c r="E99" s="2"/>
      <c r="F99" s="2"/>
      <c r="G99" s="2"/>
      <c r="H99" s="2"/>
      <c r="I99" s="2"/>
      <c r="J99" s="10"/>
    </row>
    <row r="100" spans="2:11" x14ac:dyDescent="0.45">
      <c r="B100" s="9" t="s">
        <v>95</v>
      </c>
      <c r="C100" s="2"/>
      <c r="D100" s="2"/>
      <c r="E100" s="2"/>
      <c r="F100" s="2"/>
      <c r="G100" s="2"/>
      <c r="H100" s="2"/>
      <c r="I100" s="2"/>
      <c r="J100" s="10"/>
    </row>
    <row r="101" spans="2:11" ht="5.65" customHeight="1" thickBot="1" x14ac:dyDescent="0.5">
      <c r="B101" s="11"/>
      <c r="C101" s="12"/>
      <c r="D101" s="12"/>
      <c r="E101" s="12"/>
      <c r="F101" s="12"/>
      <c r="G101" s="12"/>
      <c r="H101" s="12"/>
      <c r="I101" s="12"/>
      <c r="J101" s="13"/>
    </row>
    <row r="102" spans="2:11" ht="5.25" customHeight="1" x14ac:dyDescent="0.45"/>
    <row r="104" spans="2:11" x14ac:dyDescent="0.45">
      <c r="B104" s="1" t="s">
        <v>92</v>
      </c>
      <c r="D104" s="59">
        <f t="shared" ref="D104:H104" si="7">D91+D39</f>
        <v>218914.08000000002</v>
      </c>
      <c r="E104" s="59">
        <f t="shared" si="7"/>
        <v>42377.520000000004</v>
      </c>
      <c r="F104" s="59">
        <f t="shared" si="7"/>
        <v>135191</v>
      </c>
      <c r="G104" s="59">
        <f t="shared" si="7"/>
        <v>135803</v>
      </c>
      <c r="H104" s="59">
        <f t="shared" si="7"/>
        <v>532285.6</v>
      </c>
      <c r="I104" s="59">
        <f>I91+I39</f>
        <v>139354.48000000001</v>
      </c>
    </row>
    <row r="105" spans="2:11" x14ac:dyDescent="0.45">
      <c r="I105" s="59"/>
    </row>
  </sheetData>
  <mergeCells count="8">
    <mergeCell ref="B95:J95"/>
    <mergeCell ref="B1:I1"/>
    <mergeCell ref="B2:C2"/>
    <mergeCell ref="I2:J2"/>
    <mergeCell ref="B49:I49"/>
    <mergeCell ref="B50:I50"/>
    <mergeCell ref="B51:C51"/>
    <mergeCell ref="I51:J51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Umali</dc:creator>
  <cp:lastModifiedBy>Myrna Umali</cp:lastModifiedBy>
  <cp:lastPrinted>2024-02-01T22:56:21Z</cp:lastPrinted>
  <dcterms:created xsi:type="dcterms:W3CDTF">2024-01-31T22:57:47Z</dcterms:created>
  <dcterms:modified xsi:type="dcterms:W3CDTF">2024-02-27T20:10:09Z</dcterms:modified>
</cp:coreProperties>
</file>