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4-2025\2024-2025-Q2-Feb 2025 - Executive Expenses\"/>
    </mc:Choice>
  </mc:AlternateContent>
  <xr:revisionPtr revIDLastSave="0" documentId="13_ncr:1_{3F64FA07-67D8-4DBF-9A29-3A19BAAEC4BD}" xr6:coauthVersionLast="47" xr6:coauthVersionMax="47" xr10:uidLastSave="{00000000-0000-0000-0000-000000000000}"/>
  <bookViews>
    <workbookView xWindow="-5130" yWindow="-21600" windowWidth="17415" windowHeight="20985" xr2:uid="{21057065-E31A-426F-BAD2-2A286DFC0F4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C37" i="1"/>
  <c r="I36" i="1"/>
  <c r="H36" i="1"/>
  <c r="G36" i="1"/>
  <c r="F36" i="1"/>
  <c r="E36" i="1"/>
  <c r="C36" i="1"/>
  <c r="I35" i="1"/>
  <c r="H35" i="1"/>
  <c r="G35" i="1"/>
  <c r="F35" i="1"/>
  <c r="E35" i="1"/>
  <c r="C35" i="1"/>
  <c r="I34" i="1"/>
  <c r="H34" i="1"/>
  <c r="G34" i="1"/>
  <c r="F34" i="1"/>
  <c r="E34" i="1"/>
  <c r="C34" i="1"/>
  <c r="I33" i="1"/>
  <c r="H33" i="1"/>
  <c r="G33" i="1"/>
  <c r="F33" i="1"/>
  <c r="E33" i="1"/>
  <c r="C33" i="1"/>
  <c r="I30" i="1"/>
  <c r="H30" i="1"/>
  <c r="G30" i="1"/>
  <c r="F30" i="1"/>
  <c r="E30" i="1"/>
  <c r="C30" i="1"/>
  <c r="I29" i="1"/>
  <c r="H29" i="1"/>
  <c r="G29" i="1"/>
  <c r="F29" i="1"/>
  <c r="E29" i="1"/>
  <c r="C29" i="1"/>
  <c r="I28" i="1"/>
  <c r="H28" i="1"/>
  <c r="G28" i="1"/>
  <c r="F28" i="1"/>
  <c r="E28" i="1"/>
  <c r="C28" i="1"/>
  <c r="I27" i="1"/>
  <c r="H27" i="1"/>
  <c r="G27" i="1"/>
  <c r="F27" i="1"/>
  <c r="E27" i="1"/>
  <c r="C27" i="1"/>
  <c r="I26" i="1"/>
  <c r="H26" i="1"/>
  <c r="G26" i="1"/>
  <c r="F26" i="1"/>
  <c r="E26" i="1"/>
  <c r="C26" i="1"/>
  <c r="I25" i="1"/>
  <c r="H25" i="1"/>
  <c r="G25" i="1"/>
  <c r="F25" i="1"/>
  <c r="E25" i="1"/>
  <c r="C25" i="1"/>
  <c r="I22" i="1"/>
  <c r="H22" i="1"/>
  <c r="G22" i="1"/>
  <c r="F22" i="1"/>
  <c r="E22" i="1"/>
  <c r="C22" i="1"/>
  <c r="I21" i="1"/>
  <c r="H21" i="1"/>
  <c r="G21" i="1"/>
  <c r="F21" i="1"/>
  <c r="E21" i="1"/>
  <c r="C21" i="1"/>
  <c r="I20" i="1"/>
  <c r="H20" i="1"/>
  <c r="G20" i="1"/>
  <c r="F20" i="1"/>
  <c r="E20" i="1"/>
  <c r="C20" i="1"/>
  <c r="I19" i="1"/>
  <c r="H19" i="1"/>
  <c r="G19" i="1"/>
  <c r="F19" i="1"/>
  <c r="E19" i="1"/>
  <c r="C19" i="1"/>
  <c r="I18" i="1"/>
  <c r="H18" i="1"/>
  <c r="G18" i="1"/>
  <c r="F18" i="1"/>
  <c r="E18" i="1"/>
  <c r="C18" i="1"/>
  <c r="I17" i="1"/>
  <c r="H17" i="1"/>
  <c r="G17" i="1"/>
  <c r="F17" i="1"/>
  <c r="E17" i="1"/>
  <c r="C17" i="1"/>
  <c r="I16" i="1"/>
  <c r="H16" i="1"/>
  <c r="G16" i="1"/>
  <c r="F16" i="1"/>
  <c r="E16" i="1"/>
  <c r="C16" i="1"/>
  <c r="I15" i="1"/>
  <c r="H15" i="1"/>
  <c r="G15" i="1"/>
  <c r="F15" i="1"/>
  <c r="E15" i="1"/>
  <c r="C15" i="1"/>
  <c r="I14" i="1"/>
  <c r="H14" i="1"/>
  <c r="G14" i="1"/>
  <c r="F14" i="1"/>
  <c r="E14" i="1"/>
  <c r="C14" i="1"/>
  <c r="I13" i="1"/>
  <c r="H13" i="1"/>
  <c r="G13" i="1"/>
  <c r="F13" i="1"/>
  <c r="E13" i="1"/>
  <c r="C13" i="1"/>
  <c r="I12" i="1"/>
  <c r="H12" i="1"/>
  <c r="G12" i="1"/>
  <c r="F12" i="1"/>
  <c r="E12" i="1"/>
  <c r="C12" i="1"/>
  <c r="I11" i="1"/>
  <c r="H11" i="1"/>
  <c r="G11" i="1"/>
  <c r="F11" i="1"/>
  <c r="E11" i="1"/>
  <c r="C11" i="1"/>
  <c r="I10" i="1"/>
  <c r="H10" i="1"/>
  <c r="G10" i="1"/>
  <c r="F10" i="1"/>
  <c r="E10" i="1"/>
  <c r="C10" i="1"/>
  <c r="I9" i="1"/>
  <c r="H9" i="1"/>
  <c r="G9" i="1"/>
  <c r="F9" i="1"/>
  <c r="E9" i="1"/>
  <c r="C9" i="1"/>
  <c r="I8" i="1"/>
  <c r="H8" i="1"/>
  <c r="G8" i="1"/>
  <c r="F8" i="1"/>
  <c r="E8" i="1"/>
  <c r="C8" i="1"/>
  <c r="I7" i="1"/>
  <c r="H7" i="1"/>
  <c r="G7" i="1"/>
  <c r="F7" i="1"/>
  <c r="E7" i="1"/>
  <c r="C7" i="1"/>
  <c r="I6" i="1"/>
  <c r="H6" i="1"/>
  <c r="G6" i="1"/>
  <c r="F6" i="1"/>
  <c r="E6" i="1"/>
  <c r="C6" i="1"/>
  <c r="I5" i="1"/>
  <c r="H5" i="1"/>
  <c r="G5" i="1"/>
  <c r="F5" i="1"/>
  <c r="E5" i="1"/>
  <c r="C5" i="1"/>
  <c r="I4" i="1"/>
  <c r="H4" i="1"/>
  <c r="G4" i="1"/>
  <c r="F4" i="1"/>
  <c r="E4" i="1"/>
  <c r="C4" i="1"/>
  <c r="H38" i="1" l="1"/>
  <c r="E31" i="1"/>
  <c r="G23" i="1"/>
  <c r="I31" i="1"/>
  <c r="H23" i="1"/>
  <c r="I23" i="1"/>
  <c r="G31" i="1"/>
  <c r="E38" i="1"/>
  <c r="C31" i="1"/>
  <c r="C38" i="1"/>
  <c r="C23" i="1"/>
  <c r="F38" i="1"/>
  <c r="H31" i="1"/>
  <c r="E23" i="1"/>
  <c r="G38" i="1"/>
  <c r="I38" i="1"/>
  <c r="F23" i="1"/>
  <c r="F31" i="1"/>
  <c r="E39" i="1" l="1"/>
  <c r="G39" i="1"/>
  <c r="C39" i="1"/>
  <c r="H39" i="1"/>
  <c r="I39" i="1"/>
  <c r="F39" i="1"/>
</calcChain>
</file>

<file path=xl/sharedStrings.xml><?xml version="1.0" encoding="utf-8"?>
<sst xmlns="http://schemas.openxmlformats.org/spreadsheetml/2006/main" count="53" uniqueCount="53">
  <si>
    <t xml:space="preserve">Member of the Executive
</t>
  </si>
  <si>
    <t xml:space="preserve">Out of Wellington Accommodation
</t>
  </si>
  <si>
    <t xml:space="preserve"> Domestic Air Travel 
</t>
  </si>
  <si>
    <t xml:space="preserve"> Surface Travel (Ministers, Spouse and staff (B)
</t>
  </si>
  <si>
    <t xml:space="preserve">Sub Total Internal Costs
 </t>
  </si>
  <si>
    <t xml:space="preserve">Official Cabinet Approved International Travel ( A ) </t>
  </si>
  <si>
    <t>National</t>
  </si>
  <si>
    <t>Rt Hon Christopher Luxon</t>
  </si>
  <si>
    <t>Hon Nicola Willis</t>
  </si>
  <si>
    <t>Hon Chris Bishop</t>
  </si>
  <si>
    <t>Hon Dr Shane Reti</t>
  </si>
  <si>
    <t>Hon Simeon Brown</t>
  </si>
  <si>
    <t>Hon Erica Stanford</t>
  </si>
  <si>
    <t>Hon Paul Goldsmith</t>
  </si>
  <si>
    <t>Hon Louise Upston</t>
  </si>
  <si>
    <t>Hon Judith Collins, KC</t>
  </si>
  <si>
    <t>Hon Mark Mitchell</t>
  </si>
  <si>
    <t>Hon Todd McClay</t>
  </si>
  <si>
    <t>Hon Tama Potaka</t>
  </si>
  <si>
    <t>Hon Matt Doocey</t>
  </si>
  <si>
    <t>Hon Simon Watts</t>
  </si>
  <si>
    <t>Hon Melissa Lee</t>
  </si>
  <si>
    <t>Hon Penny Simmonds</t>
  </si>
  <si>
    <t>Hon Chris Penk</t>
  </si>
  <si>
    <t>Hon Nicola Grigg</t>
  </si>
  <si>
    <t>Hon Andrew Bayly</t>
  </si>
  <si>
    <t>National Total</t>
  </si>
  <si>
    <t>Act</t>
  </si>
  <si>
    <t>Hon David Seymour</t>
  </si>
  <si>
    <t>Hon Brooke van Velden</t>
  </si>
  <si>
    <t>Hon Nicole McKee</t>
  </si>
  <si>
    <t>Hon Andrew Hoggard</t>
  </si>
  <si>
    <t>Hon Karen Chhour</t>
  </si>
  <si>
    <t>Simon Court MP</t>
  </si>
  <si>
    <t>Act Total</t>
  </si>
  <si>
    <t>NZ First</t>
  </si>
  <si>
    <t>Rt Hon Winston Peters</t>
  </si>
  <si>
    <t>Hon Shane Jones</t>
  </si>
  <si>
    <t>(D)</t>
  </si>
  <si>
    <t>Hon Casey Costello</t>
  </si>
  <si>
    <t>Hon Mark Patterson</t>
  </si>
  <si>
    <t>Jenny Marcroft MP</t>
  </si>
  <si>
    <t>NZ First Total</t>
  </si>
  <si>
    <t>Total National, ACT and NZ First</t>
  </si>
  <si>
    <t>Notes</t>
  </si>
  <si>
    <t>These figures may include expenses incurred in previous quarters due to the timing of invoicing.</t>
  </si>
  <si>
    <t>Excludes GST, Fringe Benefit Tax &amp; depreciation as applicable</t>
  </si>
  <si>
    <t>(A) Ministers, spouse, staff where relevant. This may also include provisional airfares for forward travels, as well as costs of other Ministers as part of the Accompanying Ministerial Party.</t>
  </si>
  <si>
    <t>(B) These figures include the use of VIPT/Crown vehicles, taxis, rental cars, parking fees, tolls and mileage claims.</t>
  </si>
  <si>
    <t>(C) This quarter includes 7 paydays as opposed the standard 6 paydays per quarter.</t>
  </si>
  <si>
    <t>(D) This figure includes payment of prior period invoices for non-continuous Wellington accommodation.</t>
  </si>
  <si>
    <t>MEMBERS OF THE EXECUTIVE EXPENSES FROM 1 OCTOBER TO 31 DECEMBER 2024</t>
  </si>
  <si>
    <t xml:space="preserve">
Wellington Accommodation (C)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</si>
</sst>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/>
    <xf numFmtId="2" fontId="5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7" xfId="0" applyNumberFormat="1" applyBorder="1"/>
    <xf numFmtId="0" fontId="1" fillId="2" borderId="11" xfId="0" applyFon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/>
    <xf numFmtId="0" fontId="7" fillId="2" borderId="12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37" fontId="7" fillId="2" borderId="16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0" xfId="0" applyFont="1"/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Ministerial%20Expense%20Reporting%20and%20Releases\Quarterly\Quarterly%20release\2024-2025\2025%20Q2%20-%20Oct%20to%20Dec%202024\Executive-Expense-Disclosure-Oct-to-Dec-2024%20working%20sheet.xlsx" TargetMode="External"/><Relationship Id="rId1" Type="http://schemas.openxmlformats.org/officeDocument/2006/relationships/externalLinkPath" Target="/FINANCE/Ministerial%20Expense%20Reporting%20and%20Releases/Quarterly/Quarterly%20release/2024-2025/2025%20Q2%20-%20Oct%20to%20Dec%202024/Executive-Expense-Disclosure-Oct-to-Dec-2024%20work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ING SPREADSHEET"/>
      <sheetName val="Wellyn Accom Check"/>
      <sheetName val="82107 Pivot"/>
      <sheetName val="82107Data"/>
      <sheetName val="Ranking for 54th Govt"/>
      <sheetName val="VIPT"/>
      <sheetName val="TaxiEtc"/>
      <sheetName val="OverseasData"/>
      <sheetName val="Overseas Pivot"/>
      <sheetName val="UPDTEOverseasTop3+PM"/>
      <sheetName val="PROPOSED DRAFT FOR Q2 RELEASE"/>
      <sheetName val="DRAFT FOR 2024 Q2 COMBINED"/>
      <sheetName val="PRIOR QTR-FINAL25Q1 JUL-SEPT 24"/>
      <sheetName val="PRIOR YR-FINAL2024 Q2 OCT-DEC23"/>
    </sheetNames>
    <sheetDataSet>
      <sheetData sheetId="0">
        <row r="4">
          <cell r="T4">
            <v>0</v>
          </cell>
          <cell r="U4">
            <v>200</v>
          </cell>
          <cell r="V4">
            <v>10673</v>
          </cell>
          <cell r="W4">
            <v>27787</v>
          </cell>
          <cell r="X4">
            <v>38660</v>
          </cell>
          <cell r="Y4">
            <v>86033</v>
          </cell>
        </row>
        <row r="5">
          <cell r="T5">
            <v>0</v>
          </cell>
          <cell r="U5">
            <v>2490</v>
          </cell>
          <cell r="V5">
            <v>4746</v>
          </cell>
          <cell r="W5">
            <v>5718</v>
          </cell>
          <cell r="X5">
            <v>12954</v>
          </cell>
          <cell r="Y5">
            <v>56</v>
          </cell>
        </row>
        <row r="6">
          <cell r="T6">
            <v>0</v>
          </cell>
          <cell r="U6">
            <v>217</v>
          </cell>
          <cell r="V6">
            <v>5547</v>
          </cell>
          <cell r="W6">
            <v>13356</v>
          </cell>
          <cell r="X6">
            <v>19120</v>
          </cell>
          <cell r="Y6">
            <v>3965</v>
          </cell>
        </row>
        <row r="7">
          <cell r="T7">
            <v>14000</v>
          </cell>
          <cell r="U7">
            <v>2333</v>
          </cell>
          <cell r="V7">
            <v>10628</v>
          </cell>
          <cell r="W7">
            <v>6456</v>
          </cell>
          <cell r="X7">
            <v>33417</v>
          </cell>
          <cell r="Y7">
            <v>4007</v>
          </cell>
        </row>
        <row r="8">
          <cell r="T8">
            <v>14000</v>
          </cell>
          <cell r="U8">
            <v>694</v>
          </cell>
          <cell r="V8">
            <v>8731</v>
          </cell>
          <cell r="W8">
            <v>12900</v>
          </cell>
          <cell r="X8">
            <v>36325</v>
          </cell>
          <cell r="Y8">
            <v>124</v>
          </cell>
        </row>
        <row r="9">
          <cell r="T9">
            <v>14000</v>
          </cell>
          <cell r="U9">
            <v>1053</v>
          </cell>
          <cell r="V9">
            <v>10059</v>
          </cell>
          <cell r="W9">
            <v>12560</v>
          </cell>
          <cell r="X9">
            <v>37672</v>
          </cell>
          <cell r="Y9">
            <v>4064</v>
          </cell>
        </row>
        <row r="10">
          <cell r="T10">
            <v>14000</v>
          </cell>
          <cell r="U10">
            <v>596</v>
          </cell>
          <cell r="V10">
            <v>8067</v>
          </cell>
          <cell r="W10">
            <v>9575</v>
          </cell>
          <cell r="X10">
            <v>32238</v>
          </cell>
          <cell r="Y10">
            <v>29</v>
          </cell>
        </row>
        <row r="11">
          <cell r="T11">
            <v>14000</v>
          </cell>
          <cell r="U11">
            <v>3491</v>
          </cell>
          <cell r="V11">
            <v>10146</v>
          </cell>
          <cell r="W11">
            <v>14671</v>
          </cell>
          <cell r="X11">
            <v>42308</v>
          </cell>
          <cell r="Y11">
            <v>0</v>
          </cell>
        </row>
        <row r="12">
          <cell r="T12">
            <v>14000</v>
          </cell>
          <cell r="U12">
            <v>327</v>
          </cell>
          <cell r="V12">
            <v>5135</v>
          </cell>
          <cell r="W12">
            <v>15201</v>
          </cell>
          <cell r="X12">
            <v>34663</v>
          </cell>
          <cell r="Y12">
            <v>33835</v>
          </cell>
        </row>
        <row r="13">
          <cell r="T13">
            <v>14000</v>
          </cell>
          <cell r="U13">
            <v>2953</v>
          </cell>
          <cell r="V13">
            <v>10958</v>
          </cell>
          <cell r="W13">
            <v>13749</v>
          </cell>
          <cell r="X13">
            <v>41660</v>
          </cell>
          <cell r="Y13">
            <v>179</v>
          </cell>
        </row>
        <row r="14">
          <cell r="T14">
            <v>14000</v>
          </cell>
          <cell r="U14">
            <v>1383</v>
          </cell>
          <cell r="V14">
            <v>12485</v>
          </cell>
          <cell r="W14">
            <v>14197</v>
          </cell>
          <cell r="X14">
            <v>42065</v>
          </cell>
          <cell r="Y14">
            <v>100626</v>
          </cell>
        </row>
        <row r="15">
          <cell r="T15">
            <v>14000</v>
          </cell>
          <cell r="U15">
            <v>1827</v>
          </cell>
          <cell r="V15">
            <v>12051</v>
          </cell>
          <cell r="W15">
            <v>19637</v>
          </cell>
          <cell r="X15">
            <v>47515</v>
          </cell>
          <cell r="Y15">
            <v>0</v>
          </cell>
        </row>
        <row r="16">
          <cell r="T16">
            <v>14000</v>
          </cell>
          <cell r="U16">
            <v>2165</v>
          </cell>
          <cell r="V16">
            <v>9245</v>
          </cell>
          <cell r="W16">
            <v>7541</v>
          </cell>
          <cell r="X16">
            <v>32951</v>
          </cell>
          <cell r="Y16">
            <v>0</v>
          </cell>
        </row>
        <row r="17">
          <cell r="T17">
            <v>7913.0200000000013</v>
          </cell>
          <cell r="U17">
            <v>1247</v>
          </cell>
          <cell r="V17">
            <v>8937</v>
          </cell>
          <cell r="W17">
            <v>11229</v>
          </cell>
          <cell r="X17">
            <v>29326.02</v>
          </cell>
          <cell r="Y17">
            <v>40276</v>
          </cell>
        </row>
        <row r="18">
          <cell r="T18">
            <v>14000</v>
          </cell>
          <cell r="U18">
            <v>0</v>
          </cell>
          <cell r="V18">
            <v>7165</v>
          </cell>
          <cell r="W18">
            <v>10330</v>
          </cell>
          <cell r="X18">
            <v>31495</v>
          </cell>
          <cell r="Y18">
            <v>113</v>
          </cell>
        </row>
        <row r="19">
          <cell r="T19">
            <v>6217.42</v>
          </cell>
          <cell r="U19">
            <v>751</v>
          </cell>
          <cell r="V19">
            <v>5496</v>
          </cell>
          <cell r="W19">
            <v>1585</v>
          </cell>
          <cell r="X19">
            <v>14049.42</v>
          </cell>
          <cell r="Y19">
            <v>0</v>
          </cell>
        </row>
        <row r="20">
          <cell r="T20">
            <v>14000</v>
          </cell>
          <cell r="U20">
            <v>233</v>
          </cell>
          <cell r="V20">
            <v>8993</v>
          </cell>
          <cell r="W20">
            <v>9400</v>
          </cell>
          <cell r="X20">
            <v>32626</v>
          </cell>
          <cell r="Y20">
            <v>0</v>
          </cell>
        </row>
        <row r="21">
          <cell r="T21">
            <v>5086.9900000000007</v>
          </cell>
          <cell r="U21">
            <v>185</v>
          </cell>
          <cell r="V21">
            <v>7347</v>
          </cell>
          <cell r="W21">
            <v>7126</v>
          </cell>
          <cell r="X21">
            <v>19744.990000000002</v>
          </cell>
          <cell r="Y21">
            <v>4934</v>
          </cell>
        </row>
        <row r="22">
          <cell r="T22">
            <v>14000</v>
          </cell>
          <cell r="U22">
            <v>1245</v>
          </cell>
          <cell r="V22">
            <v>8893</v>
          </cell>
          <cell r="W22">
            <v>12994</v>
          </cell>
          <cell r="X22">
            <v>37132</v>
          </cell>
          <cell r="Y22">
            <v>0</v>
          </cell>
        </row>
        <row r="25">
          <cell r="T25">
            <v>14000</v>
          </cell>
          <cell r="U25">
            <v>1290</v>
          </cell>
          <cell r="V25">
            <v>7617</v>
          </cell>
          <cell r="W25">
            <v>8939</v>
          </cell>
          <cell r="X25">
            <v>31846</v>
          </cell>
          <cell r="Y25">
            <v>0</v>
          </cell>
        </row>
        <row r="26">
          <cell r="T26">
            <v>14000</v>
          </cell>
          <cell r="U26">
            <v>744</v>
          </cell>
          <cell r="V26">
            <v>5779</v>
          </cell>
          <cell r="W26">
            <v>4897</v>
          </cell>
          <cell r="X26">
            <v>25420</v>
          </cell>
          <cell r="Y26">
            <v>0</v>
          </cell>
        </row>
        <row r="27">
          <cell r="T27">
            <v>0</v>
          </cell>
          <cell r="U27">
            <v>1210</v>
          </cell>
          <cell r="V27">
            <v>5777</v>
          </cell>
          <cell r="W27">
            <v>3470</v>
          </cell>
          <cell r="X27">
            <v>10457</v>
          </cell>
          <cell r="Y27">
            <v>0</v>
          </cell>
        </row>
        <row r="28">
          <cell r="T28">
            <v>5008.72</v>
          </cell>
          <cell r="U28">
            <v>1624</v>
          </cell>
          <cell r="V28">
            <v>6883</v>
          </cell>
          <cell r="W28">
            <v>4678</v>
          </cell>
          <cell r="X28">
            <v>18193.72</v>
          </cell>
          <cell r="Y28">
            <v>942</v>
          </cell>
        </row>
        <row r="29">
          <cell r="T29">
            <v>14000</v>
          </cell>
          <cell r="U29">
            <v>1372</v>
          </cell>
          <cell r="V29">
            <v>14768</v>
          </cell>
          <cell r="W29">
            <v>8081</v>
          </cell>
          <cell r="X29">
            <v>38221</v>
          </cell>
          <cell r="Y29">
            <v>0</v>
          </cell>
        </row>
        <row r="30">
          <cell r="T30">
            <v>9800</v>
          </cell>
          <cell r="U30">
            <v>1081</v>
          </cell>
          <cell r="V30">
            <v>9386</v>
          </cell>
          <cell r="W30">
            <v>6060</v>
          </cell>
          <cell r="X30">
            <v>26327</v>
          </cell>
          <cell r="Y30">
            <v>8948</v>
          </cell>
        </row>
        <row r="33">
          <cell r="T33">
            <v>0</v>
          </cell>
          <cell r="U33">
            <v>0</v>
          </cell>
          <cell r="V33">
            <v>6407</v>
          </cell>
          <cell r="W33">
            <v>8986</v>
          </cell>
          <cell r="X33">
            <v>15393</v>
          </cell>
          <cell r="Y33">
            <v>158052</v>
          </cell>
        </row>
        <row r="34">
          <cell r="T34">
            <v>17304.349999999999</v>
          </cell>
          <cell r="U34">
            <v>5665</v>
          </cell>
          <cell r="V34">
            <v>12620</v>
          </cell>
          <cell r="W34">
            <v>19741</v>
          </cell>
          <cell r="X34">
            <v>55330.35</v>
          </cell>
          <cell r="Y34">
            <v>2822</v>
          </cell>
        </row>
        <row r="35">
          <cell r="T35">
            <v>14000</v>
          </cell>
          <cell r="U35">
            <v>983</v>
          </cell>
          <cell r="V35">
            <v>13480</v>
          </cell>
          <cell r="W35">
            <v>9441</v>
          </cell>
          <cell r="X35">
            <v>37904</v>
          </cell>
          <cell r="Y35">
            <v>0</v>
          </cell>
        </row>
        <row r="36">
          <cell r="T36">
            <v>14000</v>
          </cell>
          <cell r="U36">
            <v>4571</v>
          </cell>
          <cell r="V36">
            <v>14291</v>
          </cell>
          <cell r="W36">
            <v>5118</v>
          </cell>
          <cell r="X36">
            <v>37980</v>
          </cell>
          <cell r="Y36">
            <v>0</v>
          </cell>
        </row>
        <row r="37">
          <cell r="T37">
            <v>8139.1500000000015</v>
          </cell>
          <cell r="U37">
            <v>4360</v>
          </cell>
          <cell r="V37">
            <v>8758</v>
          </cell>
          <cell r="W37">
            <v>13241</v>
          </cell>
          <cell r="X37">
            <v>34498.15</v>
          </cell>
          <cell r="Y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E94E5-BC0A-41BB-ACEA-8D80CFD7F2E0}">
  <sheetPr>
    <pageSetUpPr fitToPage="1"/>
  </sheetPr>
  <dimension ref="A1:K50"/>
  <sheetViews>
    <sheetView showGridLines="0" tabSelected="1" topLeftCell="A24" workbookViewId="0">
      <selection activeCell="E56" sqref="E56"/>
    </sheetView>
  </sheetViews>
  <sheetFormatPr defaultColWidth="31.46484375" defaultRowHeight="14.25" x14ac:dyDescent="0.45"/>
  <cols>
    <col min="1" max="1" width="2.1328125" customWidth="1"/>
    <col min="3" max="3" width="11.86328125" customWidth="1"/>
    <col min="4" max="4" width="4.265625" customWidth="1"/>
    <col min="5" max="5" width="16.265625" customWidth="1"/>
    <col min="6" max="6" width="15.46484375" customWidth="1"/>
    <col min="7" max="7" width="14.3984375" customWidth="1"/>
    <col min="8" max="8" width="14.53125" customWidth="1"/>
    <col min="9" max="9" width="13.86328125" customWidth="1"/>
    <col min="10" max="10" width="1.73046875" customWidth="1"/>
    <col min="11" max="11" width="2" customWidth="1"/>
  </cols>
  <sheetData>
    <row r="1" spans="1:10" ht="21.4" customHeight="1" thickBot="1" x14ac:dyDescent="0.5">
      <c r="B1" s="43" t="s">
        <v>51</v>
      </c>
      <c r="C1" s="43"/>
      <c r="D1" s="43"/>
      <c r="E1" s="43"/>
      <c r="F1" s="43"/>
      <c r="G1" s="43"/>
      <c r="H1" s="43"/>
      <c r="I1" s="43"/>
    </row>
    <row r="2" spans="1:10" s="52" customFormat="1" ht="83.25" customHeight="1" x14ac:dyDescent="0.5">
      <c r="A2" s="51"/>
      <c r="B2" s="53" t="s">
        <v>0</v>
      </c>
      <c r="C2" s="44" t="s">
        <v>52</v>
      </c>
      <c r="D2" s="45"/>
      <c r="E2" s="2" t="s">
        <v>1</v>
      </c>
      <c r="F2" s="3" t="s">
        <v>2</v>
      </c>
      <c r="G2" s="4" t="s">
        <v>3</v>
      </c>
      <c r="H2" s="2" t="s">
        <v>4</v>
      </c>
      <c r="I2" s="46" t="s">
        <v>5</v>
      </c>
      <c r="J2" s="47"/>
    </row>
    <row r="3" spans="1:10" x14ac:dyDescent="0.45">
      <c r="A3" s="1"/>
      <c r="B3" s="5" t="s">
        <v>6</v>
      </c>
      <c r="C3" s="41"/>
      <c r="D3" s="6"/>
      <c r="E3" s="7"/>
      <c r="F3" s="8"/>
      <c r="G3" s="9"/>
      <c r="H3" s="7"/>
      <c r="I3" s="8"/>
      <c r="J3" s="10"/>
    </row>
    <row r="4" spans="1:10" x14ac:dyDescent="0.45">
      <c r="A4" s="1"/>
      <c r="B4" s="11" t="s">
        <v>7</v>
      </c>
      <c r="C4" s="14">
        <f>'[1]WORKING SPREADSHEET'!T4</f>
        <v>0</v>
      </c>
      <c r="D4" s="12"/>
      <c r="E4" s="12">
        <f>'[1]WORKING SPREADSHEET'!U4</f>
        <v>200</v>
      </c>
      <c r="F4" s="13">
        <f>'[1]WORKING SPREADSHEET'!V4</f>
        <v>10673</v>
      </c>
      <c r="G4" s="13">
        <f>'[1]WORKING SPREADSHEET'!W4</f>
        <v>27787</v>
      </c>
      <c r="H4" s="13">
        <f>'[1]WORKING SPREADSHEET'!X4</f>
        <v>38660</v>
      </c>
      <c r="I4" s="14">
        <f>'[1]WORKING SPREADSHEET'!Y4</f>
        <v>86033</v>
      </c>
      <c r="J4" s="10"/>
    </row>
    <row r="5" spans="1:10" x14ac:dyDescent="0.45">
      <c r="A5" s="1"/>
      <c r="B5" s="11" t="s">
        <v>8</v>
      </c>
      <c r="C5" s="14">
        <f>'[1]WORKING SPREADSHEET'!T5</f>
        <v>0</v>
      </c>
      <c r="D5" s="12"/>
      <c r="E5" s="12">
        <f>'[1]WORKING SPREADSHEET'!U5</f>
        <v>2490</v>
      </c>
      <c r="F5" s="13">
        <f>'[1]WORKING SPREADSHEET'!V5</f>
        <v>4746</v>
      </c>
      <c r="G5" s="13">
        <f>'[1]WORKING SPREADSHEET'!W5</f>
        <v>5718</v>
      </c>
      <c r="H5" s="13">
        <f>'[1]WORKING SPREADSHEET'!X5</f>
        <v>12954</v>
      </c>
      <c r="I5" s="14">
        <f>'[1]WORKING SPREADSHEET'!Y5</f>
        <v>56</v>
      </c>
      <c r="J5" s="10"/>
    </row>
    <row r="6" spans="1:10" x14ac:dyDescent="0.45">
      <c r="A6" s="1"/>
      <c r="B6" s="11" t="s">
        <v>9</v>
      </c>
      <c r="C6" s="14">
        <f>'[1]WORKING SPREADSHEET'!T6</f>
        <v>0</v>
      </c>
      <c r="D6" s="12"/>
      <c r="E6" s="12">
        <f>'[1]WORKING SPREADSHEET'!U6</f>
        <v>217</v>
      </c>
      <c r="F6" s="13">
        <f>'[1]WORKING SPREADSHEET'!V6</f>
        <v>5547</v>
      </c>
      <c r="G6" s="13">
        <f>'[1]WORKING SPREADSHEET'!W6</f>
        <v>13356</v>
      </c>
      <c r="H6" s="13">
        <f>'[1]WORKING SPREADSHEET'!X6</f>
        <v>19120</v>
      </c>
      <c r="I6" s="14">
        <f>'[1]WORKING SPREADSHEET'!Y6</f>
        <v>3965</v>
      </c>
      <c r="J6" s="10"/>
    </row>
    <row r="7" spans="1:10" x14ac:dyDescent="0.45">
      <c r="A7" s="1"/>
      <c r="B7" s="11" t="s">
        <v>10</v>
      </c>
      <c r="C7" s="14">
        <f>'[1]WORKING SPREADSHEET'!T7</f>
        <v>14000</v>
      </c>
      <c r="D7" s="12"/>
      <c r="E7" s="12">
        <f>'[1]WORKING SPREADSHEET'!U7</f>
        <v>2333</v>
      </c>
      <c r="F7" s="13">
        <f>'[1]WORKING SPREADSHEET'!V7</f>
        <v>10628</v>
      </c>
      <c r="G7" s="13">
        <f>'[1]WORKING SPREADSHEET'!W7</f>
        <v>6456</v>
      </c>
      <c r="H7" s="13">
        <f>'[1]WORKING SPREADSHEET'!X7</f>
        <v>33417</v>
      </c>
      <c r="I7" s="14">
        <f>'[1]WORKING SPREADSHEET'!Y7</f>
        <v>4007</v>
      </c>
      <c r="J7" s="10"/>
    </row>
    <row r="8" spans="1:10" x14ac:dyDescent="0.45">
      <c r="A8" s="1"/>
      <c r="B8" s="11" t="s">
        <v>11</v>
      </c>
      <c r="C8" s="14">
        <f>'[1]WORKING SPREADSHEET'!T8</f>
        <v>14000</v>
      </c>
      <c r="D8" s="12"/>
      <c r="E8" s="12">
        <f>'[1]WORKING SPREADSHEET'!U8</f>
        <v>694</v>
      </c>
      <c r="F8" s="13">
        <f>'[1]WORKING SPREADSHEET'!V8</f>
        <v>8731</v>
      </c>
      <c r="G8" s="13">
        <f>'[1]WORKING SPREADSHEET'!W8</f>
        <v>12900</v>
      </c>
      <c r="H8" s="13">
        <f>'[1]WORKING SPREADSHEET'!X8</f>
        <v>36325</v>
      </c>
      <c r="I8" s="14">
        <f>'[1]WORKING SPREADSHEET'!Y8</f>
        <v>124</v>
      </c>
      <c r="J8" s="10"/>
    </row>
    <row r="9" spans="1:10" x14ac:dyDescent="0.45">
      <c r="A9" s="1"/>
      <c r="B9" s="11" t="s">
        <v>12</v>
      </c>
      <c r="C9" s="14">
        <f>'[1]WORKING SPREADSHEET'!T9</f>
        <v>14000</v>
      </c>
      <c r="D9" s="12"/>
      <c r="E9" s="12">
        <f>'[1]WORKING SPREADSHEET'!U9</f>
        <v>1053</v>
      </c>
      <c r="F9" s="13">
        <f>'[1]WORKING SPREADSHEET'!V9</f>
        <v>10059</v>
      </c>
      <c r="G9" s="13">
        <f>'[1]WORKING SPREADSHEET'!W9</f>
        <v>12560</v>
      </c>
      <c r="H9" s="13">
        <f>'[1]WORKING SPREADSHEET'!X9</f>
        <v>37672</v>
      </c>
      <c r="I9" s="14">
        <f>'[1]WORKING SPREADSHEET'!Y9</f>
        <v>4064</v>
      </c>
      <c r="J9" s="10"/>
    </row>
    <row r="10" spans="1:10" x14ac:dyDescent="0.45">
      <c r="A10" s="1"/>
      <c r="B10" s="11" t="s">
        <v>13</v>
      </c>
      <c r="C10" s="14">
        <f>'[1]WORKING SPREADSHEET'!T10</f>
        <v>14000</v>
      </c>
      <c r="D10" s="12"/>
      <c r="E10" s="12">
        <f>'[1]WORKING SPREADSHEET'!U10</f>
        <v>596</v>
      </c>
      <c r="F10" s="13">
        <f>'[1]WORKING SPREADSHEET'!V10</f>
        <v>8067</v>
      </c>
      <c r="G10" s="13">
        <f>'[1]WORKING SPREADSHEET'!W10</f>
        <v>9575</v>
      </c>
      <c r="H10" s="13">
        <f>'[1]WORKING SPREADSHEET'!X10</f>
        <v>32238</v>
      </c>
      <c r="I10" s="14">
        <f>'[1]WORKING SPREADSHEET'!Y10</f>
        <v>29</v>
      </c>
      <c r="J10" s="10"/>
    </row>
    <row r="11" spans="1:10" x14ac:dyDescent="0.45">
      <c r="A11" s="1"/>
      <c r="B11" s="11" t="s">
        <v>14</v>
      </c>
      <c r="C11" s="14">
        <f>'[1]WORKING SPREADSHEET'!T11</f>
        <v>14000</v>
      </c>
      <c r="D11" s="12"/>
      <c r="E11" s="12">
        <f>'[1]WORKING SPREADSHEET'!U11</f>
        <v>3491</v>
      </c>
      <c r="F11" s="13">
        <f>'[1]WORKING SPREADSHEET'!V11</f>
        <v>10146</v>
      </c>
      <c r="G11" s="13">
        <f>'[1]WORKING SPREADSHEET'!W11</f>
        <v>14671</v>
      </c>
      <c r="H11" s="13">
        <f>'[1]WORKING SPREADSHEET'!X11</f>
        <v>42308</v>
      </c>
      <c r="I11" s="14">
        <f>'[1]WORKING SPREADSHEET'!Y11</f>
        <v>0</v>
      </c>
      <c r="J11" s="10"/>
    </row>
    <row r="12" spans="1:10" x14ac:dyDescent="0.45">
      <c r="A12" s="1"/>
      <c r="B12" s="11" t="s">
        <v>15</v>
      </c>
      <c r="C12" s="14">
        <f>'[1]WORKING SPREADSHEET'!T12</f>
        <v>14000</v>
      </c>
      <c r="D12" s="12"/>
      <c r="E12" s="12">
        <f>'[1]WORKING SPREADSHEET'!U12</f>
        <v>327</v>
      </c>
      <c r="F12" s="13">
        <f>'[1]WORKING SPREADSHEET'!V12</f>
        <v>5135</v>
      </c>
      <c r="G12" s="13">
        <f>'[1]WORKING SPREADSHEET'!W12</f>
        <v>15201</v>
      </c>
      <c r="H12" s="13">
        <f>'[1]WORKING SPREADSHEET'!X12</f>
        <v>34663</v>
      </c>
      <c r="I12" s="14">
        <f>'[1]WORKING SPREADSHEET'!Y12</f>
        <v>33835</v>
      </c>
      <c r="J12" s="10"/>
    </row>
    <row r="13" spans="1:10" x14ac:dyDescent="0.45">
      <c r="A13" s="1"/>
      <c r="B13" s="11" t="s">
        <v>16</v>
      </c>
      <c r="C13" s="14">
        <f>'[1]WORKING SPREADSHEET'!T13</f>
        <v>14000</v>
      </c>
      <c r="D13" s="12"/>
      <c r="E13" s="12">
        <f>'[1]WORKING SPREADSHEET'!U13</f>
        <v>2953</v>
      </c>
      <c r="F13" s="13">
        <f>'[1]WORKING SPREADSHEET'!V13</f>
        <v>10958</v>
      </c>
      <c r="G13" s="13">
        <f>'[1]WORKING SPREADSHEET'!W13</f>
        <v>13749</v>
      </c>
      <c r="H13" s="13">
        <f>'[1]WORKING SPREADSHEET'!X13</f>
        <v>41660</v>
      </c>
      <c r="I13" s="14">
        <f>'[1]WORKING SPREADSHEET'!Y13</f>
        <v>179</v>
      </c>
      <c r="J13" s="10"/>
    </row>
    <row r="14" spans="1:10" x14ac:dyDescent="0.45">
      <c r="A14" s="1"/>
      <c r="B14" s="11" t="s">
        <v>17</v>
      </c>
      <c r="C14" s="14">
        <f>'[1]WORKING SPREADSHEET'!T14</f>
        <v>14000</v>
      </c>
      <c r="D14" s="12"/>
      <c r="E14" s="12">
        <f>'[1]WORKING SPREADSHEET'!U14</f>
        <v>1383</v>
      </c>
      <c r="F14" s="13">
        <f>'[1]WORKING SPREADSHEET'!V14</f>
        <v>12485</v>
      </c>
      <c r="G14" s="13">
        <f>'[1]WORKING SPREADSHEET'!W14</f>
        <v>14197</v>
      </c>
      <c r="H14" s="13">
        <f>'[1]WORKING SPREADSHEET'!X14</f>
        <v>42065</v>
      </c>
      <c r="I14" s="14">
        <f>'[1]WORKING SPREADSHEET'!Y14</f>
        <v>100626</v>
      </c>
      <c r="J14" s="10"/>
    </row>
    <row r="15" spans="1:10" x14ac:dyDescent="0.45">
      <c r="A15" s="1"/>
      <c r="B15" s="11" t="s">
        <v>18</v>
      </c>
      <c r="C15" s="14">
        <f>'[1]WORKING SPREADSHEET'!T15</f>
        <v>14000</v>
      </c>
      <c r="D15" s="12"/>
      <c r="E15" s="12">
        <f>'[1]WORKING SPREADSHEET'!U15</f>
        <v>1827</v>
      </c>
      <c r="F15" s="13">
        <f>'[1]WORKING SPREADSHEET'!V15</f>
        <v>12051</v>
      </c>
      <c r="G15" s="13">
        <f>'[1]WORKING SPREADSHEET'!W15</f>
        <v>19637</v>
      </c>
      <c r="H15" s="13">
        <f>'[1]WORKING SPREADSHEET'!X15</f>
        <v>47515</v>
      </c>
      <c r="I15" s="14">
        <f>'[1]WORKING SPREADSHEET'!Y15</f>
        <v>0</v>
      </c>
      <c r="J15" s="10"/>
    </row>
    <row r="16" spans="1:10" x14ac:dyDescent="0.45">
      <c r="A16" s="1"/>
      <c r="B16" s="11" t="s">
        <v>19</v>
      </c>
      <c r="C16" s="14">
        <f>'[1]WORKING SPREADSHEET'!T16</f>
        <v>14000</v>
      </c>
      <c r="D16" s="12"/>
      <c r="E16" s="12">
        <f>'[1]WORKING SPREADSHEET'!U16</f>
        <v>2165</v>
      </c>
      <c r="F16" s="13">
        <f>'[1]WORKING SPREADSHEET'!V16</f>
        <v>9245</v>
      </c>
      <c r="G16" s="13">
        <f>'[1]WORKING SPREADSHEET'!W16</f>
        <v>7541</v>
      </c>
      <c r="H16" s="13">
        <f>'[1]WORKING SPREADSHEET'!X16</f>
        <v>32951</v>
      </c>
      <c r="I16" s="14">
        <f>'[1]WORKING SPREADSHEET'!Y16</f>
        <v>0</v>
      </c>
      <c r="J16" s="10"/>
    </row>
    <row r="17" spans="1:10" x14ac:dyDescent="0.45">
      <c r="A17" s="1"/>
      <c r="B17" s="11" t="s">
        <v>20</v>
      </c>
      <c r="C17" s="14">
        <f>'[1]WORKING SPREADSHEET'!T17</f>
        <v>7913.0200000000013</v>
      </c>
      <c r="D17" s="12"/>
      <c r="E17" s="12">
        <f>'[1]WORKING SPREADSHEET'!U17</f>
        <v>1247</v>
      </c>
      <c r="F17" s="13">
        <f>'[1]WORKING SPREADSHEET'!V17</f>
        <v>8937</v>
      </c>
      <c r="G17" s="13">
        <f>'[1]WORKING SPREADSHEET'!W17</f>
        <v>11229</v>
      </c>
      <c r="H17" s="13">
        <f>'[1]WORKING SPREADSHEET'!X17</f>
        <v>29326.02</v>
      </c>
      <c r="I17" s="14">
        <f>'[1]WORKING SPREADSHEET'!Y17</f>
        <v>40276</v>
      </c>
      <c r="J17" s="10"/>
    </row>
    <row r="18" spans="1:10" x14ac:dyDescent="0.45">
      <c r="A18" s="1"/>
      <c r="B18" s="11" t="s">
        <v>21</v>
      </c>
      <c r="C18" s="14">
        <f>'[1]WORKING SPREADSHEET'!T18</f>
        <v>14000</v>
      </c>
      <c r="D18" s="12"/>
      <c r="E18" s="12">
        <f>'[1]WORKING SPREADSHEET'!U18</f>
        <v>0</v>
      </c>
      <c r="F18" s="13">
        <f>'[1]WORKING SPREADSHEET'!V18</f>
        <v>7165</v>
      </c>
      <c r="G18" s="13">
        <f>'[1]WORKING SPREADSHEET'!W18</f>
        <v>10330</v>
      </c>
      <c r="H18" s="13">
        <f>'[1]WORKING SPREADSHEET'!X18</f>
        <v>31495</v>
      </c>
      <c r="I18" s="14">
        <f>'[1]WORKING SPREADSHEET'!Y18</f>
        <v>113</v>
      </c>
      <c r="J18" s="10"/>
    </row>
    <row r="19" spans="1:10" x14ac:dyDescent="0.45">
      <c r="A19" s="1"/>
      <c r="B19" s="11" t="s">
        <v>22</v>
      </c>
      <c r="C19" s="14">
        <f>'[1]WORKING SPREADSHEET'!T19</f>
        <v>6217.42</v>
      </c>
      <c r="D19" s="12"/>
      <c r="E19" s="12">
        <f>'[1]WORKING SPREADSHEET'!U19</f>
        <v>751</v>
      </c>
      <c r="F19" s="13">
        <f>'[1]WORKING SPREADSHEET'!V19</f>
        <v>5496</v>
      </c>
      <c r="G19" s="13">
        <f>'[1]WORKING SPREADSHEET'!W19</f>
        <v>1585</v>
      </c>
      <c r="H19" s="13">
        <f>'[1]WORKING SPREADSHEET'!X19</f>
        <v>14049.42</v>
      </c>
      <c r="I19" s="14">
        <f>'[1]WORKING SPREADSHEET'!Y19</f>
        <v>0</v>
      </c>
      <c r="J19" s="10"/>
    </row>
    <row r="20" spans="1:10" x14ac:dyDescent="0.45">
      <c r="A20" s="1"/>
      <c r="B20" s="11" t="s">
        <v>23</v>
      </c>
      <c r="C20" s="14">
        <f>'[1]WORKING SPREADSHEET'!T20</f>
        <v>14000</v>
      </c>
      <c r="D20" s="12"/>
      <c r="E20" s="12">
        <f>'[1]WORKING SPREADSHEET'!U20</f>
        <v>233</v>
      </c>
      <c r="F20" s="13">
        <f>'[1]WORKING SPREADSHEET'!V20</f>
        <v>8993</v>
      </c>
      <c r="G20" s="13">
        <f>'[1]WORKING SPREADSHEET'!W20</f>
        <v>9400</v>
      </c>
      <c r="H20" s="13">
        <f>'[1]WORKING SPREADSHEET'!X20</f>
        <v>32626</v>
      </c>
      <c r="I20" s="14">
        <f>'[1]WORKING SPREADSHEET'!Y20</f>
        <v>0</v>
      </c>
      <c r="J20" s="10"/>
    </row>
    <row r="21" spans="1:10" x14ac:dyDescent="0.45">
      <c r="A21" s="1"/>
      <c r="B21" s="11" t="s">
        <v>24</v>
      </c>
      <c r="C21" s="14">
        <f>'[1]WORKING SPREADSHEET'!T21</f>
        <v>5086.9900000000007</v>
      </c>
      <c r="D21" s="12"/>
      <c r="E21" s="12">
        <f>'[1]WORKING SPREADSHEET'!U21</f>
        <v>185</v>
      </c>
      <c r="F21" s="13">
        <f>'[1]WORKING SPREADSHEET'!V21</f>
        <v>7347</v>
      </c>
      <c r="G21" s="13">
        <f>'[1]WORKING SPREADSHEET'!W21</f>
        <v>7126</v>
      </c>
      <c r="H21" s="13">
        <f>'[1]WORKING SPREADSHEET'!X21</f>
        <v>19744.990000000002</v>
      </c>
      <c r="I21" s="14">
        <f>'[1]WORKING SPREADSHEET'!Y21</f>
        <v>4934</v>
      </c>
      <c r="J21" s="10"/>
    </row>
    <row r="22" spans="1:10" x14ac:dyDescent="0.45">
      <c r="A22" s="1"/>
      <c r="B22" s="11" t="s">
        <v>25</v>
      </c>
      <c r="C22" s="14">
        <f>'[1]WORKING SPREADSHEET'!T22</f>
        <v>14000</v>
      </c>
      <c r="D22" s="12"/>
      <c r="E22" s="12">
        <f>'[1]WORKING SPREADSHEET'!U22</f>
        <v>1245</v>
      </c>
      <c r="F22" s="13">
        <f>'[1]WORKING SPREADSHEET'!V22</f>
        <v>8893</v>
      </c>
      <c r="G22" s="13">
        <f>'[1]WORKING SPREADSHEET'!W22</f>
        <v>12994</v>
      </c>
      <c r="H22" s="13">
        <f>'[1]WORKING SPREADSHEET'!X22</f>
        <v>37132</v>
      </c>
      <c r="I22" s="14">
        <f>'[1]WORKING SPREADSHEET'!Y22</f>
        <v>0</v>
      </c>
      <c r="J22" s="10"/>
    </row>
    <row r="23" spans="1:10" x14ac:dyDescent="0.45">
      <c r="A23" s="1"/>
      <c r="B23" s="15" t="s">
        <v>26</v>
      </c>
      <c r="C23" s="18">
        <f t="shared" ref="C23:I23" si="0">SUM(C4:C22)</f>
        <v>201217.43</v>
      </c>
      <c r="D23" s="16"/>
      <c r="E23" s="16">
        <f t="shared" si="0"/>
        <v>23390</v>
      </c>
      <c r="F23" s="17">
        <f t="shared" si="0"/>
        <v>165302</v>
      </c>
      <c r="G23" s="17">
        <f t="shared" si="0"/>
        <v>226012</v>
      </c>
      <c r="H23" s="17">
        <f t="shared" si="0"/>
        <v>615921.43000000005</v>
      </c>
      <c r="I23" s="18">
        <f t="shared" si="0"/>
        <v>278241</v>
      </c>
      <c r="J23" s="19"/>
    </row>
    <row r="24" spans="1:10" x14ac:dyDescent="0.45">
      <c r="A24" s="1"/>
      <c r="B24" s="20" t="s">
        <v>27</v>
      </c>
      <c r="C24" s="14"/>
      <c r="D24" s="12"/>
      <c r="E24" s="12"/>
      <c r="F24" s="13"/>
      <c r="G24" s="13"/>
      <c r="H24" s="13"/>
      <c r="I24" s="14"/>
      <c r="J24" s="10"/>
    </row>
    <row r="25" spans="1:10" x14ac:dyDescent="0.45">
      <c r="A25" s="1"/>
      <c r="B25" s="11" t="s">
        <v>28</v>
      </c>
      <c r="C25" s="14">
        <f>'[1]WORKING SPREADSHEET'!T25</f>
        <v>14000</v>
      </c>
      <c r="D25" s="12"/>
      <c r="E25" s="12">
        <f>'[1]WORKING SPREADSHEET'!U25</f>
        <v>1290</v>
      </c>
      <c r="F25" s="13">
        <f>'[1]WORKING SPREADSHEET'!V25</f>
        <v>7617</v>
      </c>
      <c r="G25" s="13">
        <f>'[1]WORKING SPREADSHEET'!W25</f>
        <v>8939</v>
      </c>
      <c r="H25" s="13">
        <f>'[1]WORKING SPREADSHEET'!X25</f>
        <v>31846</v>
      </c>
      <c r="I25" s="14">
        <f>'[1]WORKING SPREADSHEET'!Y25</f>
        <v>0</v>
      </c>
      <c r="J25" s="10"/>
    </row>
    <row r="26" spans="1:10" x14ac:dyDescent="0.45">
      <c r="A26" s="1"/>
      <c r="B26" s="11" t="s">
        <v>29</v>
      </c>
      <c r="C26" s="14">
        <f>'[1]WORKING SPREADSHEET'!T26</f>
        <v>14000</v>
      </c>
      <c r="D26" s="12"/>
      <c r="E26" s="12">
        <f>'[1]WORKING SPREADSHEET'!U26</f>
        <v>744</v>
      </c>
      <c r="F26" s="13">
        <f>'[1]WORKING SPREADSHEET'!V26</f>
        <v>5779</v>
      </c>
      <c r="G26" s="13">
        <f>'[1]WORKING SPREADSHEET'!W26</f>
        <v>4897</v>
      </c>
      <c r="H26" s="13">
        <f>'[1]WORKING SPREADSHEET'!X26</f>
        <v>25420</v>
      </c>
      <c r="I26" s="14">
        <f>'[1]WORKING SPREADSHEET'!Y26</f>
        <v>0</v>
      </c>
      <c r="J26" s="10"/>
    </row>
    <row r="27" spans="1:10" x14ac:dyDescent="0.45">
      <c r="A27" s="1"/>
      <c r="B27" s="11" t="s">
        <v>30</v>
      </c>
      <c r="C27" s="14">
        <f>'[1]WORKING SPREADSHEET'!T27</f>
        <v>0</v>
      </c>
      <c r="D27" s="12"/>
      <c r="E27" s="12">
        <f>'[1]WORKING SPREADSHEET'!U27</f>
        <v>1210</v>
      </c>
      <c r="F27" s="13">
        <f>'[1]WORKING SPREADSHEET'!V27</f>
        <v>5777</v>
      </c>
      <c r="G27" s="13">
        <f>'[1]WORKING SPREADSHEET'!W27</f>
        <v>3470</v>
      </c>
      <c r="H27" s="13">
        <f>'[1]WORKING SPREADSHEET'!X27</f>
        <v>10457</v>
      </c>
      <c r="I27" s="14">
        <f>'[1]WORKING SPREADSHEET'!Y27</f>
        <v>0</v>
      </c>
      <c r="J27" s="10"/>
    </row>
    <row r="28" spans="1:10" x14ac:dyDescent="0.45">
      <c r="A28" s="1"/>
      <c r="B28" s="11" t="s">
        <v>31</v>
      </c>
      <c r="C28" s="14">
        <f>'[1]WORKING SPREADSHEET'!T28</f>
        <v>5008.72</v>
      </c>
      <c r="D28" s="12"/>
      <c r="E28" s="12">
        <f>'[1]WORKING SPREADSHEET'!U28</f>
        <v>1624</v>
      </c>
      <c r="F28" s="13">
        <f>'[1]WORKING SPREADSHEET'!V28</f>
        <v>6883</v>
      </c>
      <c r="G28" s="13">
        <f>'[1]WORKING SPREADSHEET'!W28</f>
        <v>4678</v>
      </c>
      <c r="H28" s="13">
        <f>'[1]WORKING SPREADSHEET'!X28</f>
        <v>18193.72</v>
      </c>
      <c r="I28" s="14">
        <f>'[1]WORKING SPREADSHEET'!Y28</f>
        <v>942</v>
      </c>
      <c r="J28" s="10"/>
    </row>
    <row r="29" spans="1:10" x14ac:dyDescent="0.45">
      <c r="A29" s="1"/>
      <c r="B29" s="11" t="s">
        <v>32</v>
      </c>
      <c r="C29" s="14">
        <f>'[1]WORKING SPREADSHEET'!T29</f>
        <v>14000</v>
      </c>
      <c r="D29" s="12"/>
      <c r="E29" s="12">
        <f>'[1]WORKING SPREADSHEET'!U29</f>
        <v>1372</v>
      </c>
      <c r="F29" s="13">
        <f>'[1]WORKING SPREADSHEET'!V29</f>
        <v>14768</v>
      </c>
      <c r="G29" s="13">
        <f>'[1]WORKING SPREADSHEET'!W29</f>
        <v>8081</v>
      </c>
      <c r="H29" s="13">
        <f>'[1]WORKING SPREADSHEET'!X29</f>
        <v>38221</v>
      </c>
      <c r="I29" s="14">
        <f>'[1]WORKING SPREADSHEET'!Y29</f>
        <v>0</v>
      </c>
      <c r="J29" s="10"/>
    </row>
    <row r="30" spans="1:10" x14ac:dyDescent="0.45">
      <c r="A30" s="1"/>
      <c r="B30" s="11" t="s">
        <v>33</v>
      </c>
      <c r="C30" s="14">
        <f>'[1]WORKING SPREADSHEET'!T30</f>
        <v>9800</v>
      </c>
      <c r="D30" s="12"/>
      <c r="E30" s="12">
        <f>'[1]WORKING SPREADSHEET'!U30</f>
        <v>1081</v>
      </c>
      <c r="F30" s="13">
        <f>'[1]WORKING SPREADSHEET'!V30</f>
        <v>9386</v>
      </c>
      <c r="G30" s="13">
        <f>'[1]WORKING SPREADSHEET'!W30</f>
        <v>6060</v>
      </c>
      <c r="H30" s="13">
        <f>'[1]WORKING SPREADSHEET'!X30</f>
        <v>26327</v>
      </c>
      <c r="I30" s="14">
        <f>'[1]WORKING SPREADSHEET'!Y30</f>
        <v>8948</v>
      </c>
      <c r="J30" s="10"/>
    </row>
    <row r="31" spans="1:10" x14ac:dyDescent="0.45">
      <c r="A31" s="1"/>
      <c r="B31" s="15" t="s">
        <v>34</v>
      </c>
      <c r="C31" s="18">
        <f t="shared" ref="C31:I31" si="1">SUM(C25:C30)</f>
        <v>56808.72</v>
      </c>
      <c r="D31" s="16"/>
      <c r="E31" s="16">
        <f t="shared" si="1"/>
        <v>7321</v>
      </c>
      <c r="F31" s="17">
        <f t="shared" si="1"/>
        <v>50210</v>
      </c>
      <c r="G31" s="17">
        <f t="shared" si="1"/>
        <v>36125</v>
      </c>
      <c r="H31" s="17">
        <f t="shared" si="1"/>
        <v>150464.72</v>
      </c>
      <c r="I31" s="18">
        <f t="shared" si="1"/>
        <v>9890</v>
      </c>
      <c r="J31" s="19"/>
    </row>
    <row r="32" spans="1:10" x14ac:dyDescent="0.45">
      <c r="A32" s="1"/>
      <c r="B32" s="20" t="s">
        <v>35</v>
      </c>
      <c r="C32" s="14"/>
      <c r="D32" s="12"/>
      <c r="E32" s="12"/>
      <c r="F32" s="13"/>
      <c r="G32" s="13"/>
      <c r="H32" s="13"/>
      <c r="I32" s="14"/>
      <c r="J32" s="10"/>
    </row>
    <row r="33" spans="1:11" x14ac:dyDescent="0.45">
      <c r="A33" s="1"/>
      <c r="B33" s="11" t="s">
        <v>36</v>
      </c>
      <c r="C33" s="14">
        <f>'[1]WORKING SPREADSHEET'!T33</f>
        <v>0</v>
      </c>
      <c r="D33" s="12"/>
      <c r="E33" s="12">
        <f>'[1]WORKING SPREADSHEET'!U33</f>
        <v>0</v>
      </c>
      <c r="F33" s="13">
        <f>'[1]WORKING SPREADSHEET'!V33</f>
        <v>6407</v>
      </c>
      <c r="G33" s="13">
        <f>'[1]WORKING SPREADSHEET'!W33</f>
        <v>8986</v>
      </c>
      <c r="H33" s="13">
        <f>'[1]WORKING SPREADSHEET'!X33</f>
        <v>15393</v>
      </c>
      <c r="I33" s="14">
        <f>'[1]WORKING SPREADSHEET'!Y33</f>
        <v>158052</v>
      </c>
      <c r="J33" s="10"/>
    </row>
    <row r="34" spans="1:11" ht="15.75" x14ac:dyDescent="0.45">
      <c r="A34" s="1"/>
      <c r="B34" s="11" t="s">
        <v>37</v>
      </c>
      <c r="C34" s="14">
        <f>'[1]WORKING SPREADSHEET'!T34</f>
        <v>17304.349999999999</v>
      </c>
      <c r="D34" s="42" t="s">
        <v>38</v>
      </c>
      <c r="E34" s="12">
        <f>'[1]WORKING SPREADSHEET'!U34</f>
        <v>5665</v>
      </c>
      <c r="F34" s="13">
        <f>'[1]WORKING SPREADSHEET'!V34</f>
        <v>12620</v>
      </c>
      <c r="G34" s="13">
        <f>'[1]WORKING SPREADSHEET'!W34</f>
        <v>19741</v>
      </c>
      <c r="H34" s="13">
        <f>'[1]WORKING SPREADSHEET'!X34</f>
        <v>55330.35</v>
      </c>
      <c r="I34" s="14">
        <f>'[1]WORKING SPREADSHEET'!Y34</f>
        <v>2822</v>
      </c>
      <c r="J34" s="10"/>
    </row>
    <row r="35" spans="1:11" x14ac:dyDescent="0.45">
      <c r="B35" s="11" t="s">
        <v>39</v>
      </c>
      <c r="C35" s="14">
        <f>'[1]WORKING SPREADSHEET'!T35</f>
        <v>14000</v>
      </c>
      <c r="D35" s="12"/>
      <c r="E35" s="12">
        <f>'[1]WORKING SPREADSHEET'!U35</f>
        <v>983</v>
      </c>
      <c r="F35" s="13">
        <f>'[1]WORKING SPREADSHEET'!V35</f>
        <v>13480</v>
      </c>
      <c r="G35" s="13">
        <f>'[1]WORKING SPREADSHEET'!W35</f>
        <v>9441</v>
      </c>
      <c r="H35" s="13">
        <f>'[1]WORKING SPREADSHEET'!X35</f>
        <v>37904</v>
      </c>
      <c r="I35" s="14">
        <f>'[1]WORKING SPREADSHEET'!Y35</f>
        <v>0</v>
      </c>
      <c r="J35" s="10"/>
    </row>
    <row r="36" spans="1:11" x14ac:dyDescent="0.45">
      <c r="B36" s="11" t="s">
        <v>40</v>
      </c>
      <c r="C36" s="14">
        <f>'[1]WORKING SPREADSHEET'!T36</f>
        <v>14000</v>
      </c>
      <c r="D36" s="12"/>
      <c r="E36" s="12">
        <f>'[1]WORKING SPREADSHEET'!U36</f>
        <v>4571</v>
      </c>
      <c r="F36" s="13">
        <f>'[1]WORKING SPREADSHEET'!V36</f>
        <v>14291</v>
      </c>
      <c r="G36" s="13">
        <f>'[1]WORKING SPREADSHEET'!W36</f>
        <v>5118</v>
      </c>
      <c r="H36" s="13">
        <f>'[1]WORKING SPREADSHEET'!X36</f>
        <v>37980</v>
      </c>
      <c r="I36" s="14">
        <f>'[1]WORKING SPREADSHEET'!Y36</f>
        <v>0</v>
      </c>
      <c r="J36" s="10"/>
    </row>
    <row r="37" spans="1:11" x14ac:dyDescent="0.45">
      <c r="B37" s="11" t="s">
        <v>41</v>
      </c>
      <c r="C37" s="14">
        <f>'[1]WORKING SPREADSHEET'!T37</f>
        <v>8139.1500000000015</v>
      </c>
      <c r="D37" s="12"/>
      <c r="E37" s="12">
        <f>'[1]WORKING SPREADSHEET'!U37</f>
        <v>4360</v>
      </c>
      <c r="F37" s="13">
        <f>'[1]WORKING SPREADSHEET'!V37</f>
        <v>8758</v>
      </c>
      <c r="G37" s="13">
        <f>'[1]WORKING SPREADSHEET'!W37</f>
        <v>13241</v>
      </c>
      <c r="H37" s="13">
        <f>'[1]WORKING SPREADSHEET'!X37</f>
        <v>34498.15</v>
      </c>
      <c r="I37" s="14">
        <f>'[1]WORKING SPREADSHEET'!Y37</f>
        <v>0</v>
      </c>
      <c r="J37" s="10"/>
    </row>
    <row r="38" spans="1:11" x14ac:dyDescent="0.45">
      <c r="B38" s="15" t="s">
        <v>42</v>
      </c>
      <c r="C38" s="18">
        <f t="shared" ref="C38:I38" si="2">SUM(C33:C37)</f>
        <v>53443.5</v>
      </c>
      <c r="D38" s="16"/>
      <c r="E38" s="16">
        <f t="shared" si="2"/>
        <v>15579</v>
      </c>
      <c r="F38" s="17">
        <f t="shared" si="2"/>
        <v>55556</v>
      </c>
      <c r="G38" s="17">
        <f t="shared" si="2"/>
        <v>56527</v>
      </c>
      <c r="H38" s="17">
        <f t="shared" si="2"/>
        <v>181105.5</v>
      </c>
      <c r="I38" s="18">
        <f t="shared" si="2"/>
        <v>160874</v>
      </c>
      <c r="J38" s="19"/>
    </row>
    <row r="39" spans="1:11" ht="16.149999999999999" thickBot="1" x14ac:dyDescent="0.5">
      <c r="B39" s="21" t="s">
        <v>43</v>
      </c>
      <c r="C39" s="24">
        <f>C23+C31+C38</f>
        <v>311469.65000000002</v>
      </c>
      <c r="D39" s="22"/>
      <c r="E39" s="22">
        <f>E23+E31+E38</f>
        <v>46290</v>
      </c>
      <c r="F39" s="23">
        <f>F23+F31+F38</f>
        <v>271068</v>
      </c>
      <c r="G39" s="23">
        <f t="shared" ref="G39:I39" si="3">G23+G31+G38</f>
        <v>318664</v>
      </c>
      <c r="H39" s="23">
        <f t="shared" si="3"/>
        <v>947491.65</v>
      </c>
      <c r="I39" s="24">
        <f t="shared" si="3"/>
        <v>449005</v>
      </c>
      <c r="J39" s="25"/>
    </row>
    <row r="40" spans="1:11" ht="9" customHeight="1" x14ac:dyDescent="0.45"/>
    <row r="41" spans="1:11" ht="3.4" customHeight="1" thickBot="1" x14ac:dyDescent="0.5">
      <c r="A41" s="26"/>
      <c r="K41" s="27"/>
    </row>
    <row r="42" spans="1:11" x14ac:dyDescent="0.45">
      <c r="A42" s="26"/>
      <c r="B42" s="28" t="s">
        <v>44</v>
      </c>
      <c r="C42" s="29"/>
      <c r="D42" s="29"/>
      <c r="E42" s="29"/>
      <c r="F42" s="29"/>
      <c r="G42" s="29"/>
      <c r="H42" s="30"/>
      <c r="I42" s="30"/>
      <c r="J42" s="31"/>
      <c r="K42" s="27"/>
    </row>
    <row r="43" spans="1:11" x14ac:dyDescent="0.45">
      <c r="A43" s="26"/>
      <c r="B43" s="32" t="s">
        <v>45</v>
      </c>
      <c r="C43" s="33"/>
      <c r="D43" s="33"/>
      <c r="E43" s="33"/>
      <c r="F43" s="33"/>
      <c r="G43" s="33"/>
      <c r="H43" s="33"/>
      <c r="I43" s="33"/>
      <c r="J43" s="34"/>
      <c r="K43" s="27"/>
    </row>
    <row r="44" spans="1:11" x14ac:dyDescent="0.45">
      <c r="A44" s="26"/>
      <c r="B44" s="32" t="s">
        <v>46</v>
      </c>
      <c r="C44" s="33"/>
      <c r="D44" s="33"/>
      <c r="E44" s="33"/>
      <c r="F44" s="33"/>
      <c r="G44" s="33"/>
      <c r="H44" s="33"/>
      <c r="I44" s="33"/>
      <c r="J44" s="34"/>
      <c r="K44" s="26"/>
    </row>
    <row r="45" spans="1:11" ht="26.25" customHeight="1" x14ac:dyDescent="0.45">
      <c r="B45" s="48" t="s">
        <v>47</v>
      </c>
      <c r="C45" s="49"/>
      <c r="D45" s="49"/>
      <c r="E45" s="49"/>
      <c r="F45" s="49"/>
      <c r="G45" s="49"/>
      <c r="H45" s="49"/>
      <c r="I45" s="49"/>
      <c r="J45" s="50"/>
    </row>
    <row r="46" spans="1:11" x14ac:dyDescent="0.45">
      <c r="A46" s="35"/>
      <c r="B46" s="36" t="s">
        <v>48</v>
      </c>
      <c r="C46" s="27"/>
      <c r="D46" s="27"/>
      <c r="E46" s="27"/>
      <c r="F46" s="27"/>
      <c r="G46" s="27"/>
      <c r="H46" s="27"/>
      <c r="I46" s="27"/>
      <c r="J46" s="37"/>
      <c r="K46" s="35"/>
    </row>
    <row r="47" spans="1:11" x14ac:dyDescent="0.45">
      <c r="A47" s="35"/>
      <c r="B47" s="36" t="s">
        <v>49</v>
      </c>
      <c r="C47" s="27"/>
      <c r="D47" s="27"/>
      <c r="E47" s="27"/>
      <c r="F47" s="27"/>
      <c r="G47" s="27"/>
      <c r="H47" s="27"/>
      <c r="I47" s="27"/>
      <c r="J47" s="37"/>
      <c r="K47" s="35"/>
    </row>
    <row r="48" spans="1:11" x14ac:dyDescent="0.45">
      <c r="A48" s="35"/>
      <c r="B48" s="36" t="s">
        <v>50</v>
      </c>
      <c r="C48" s="27"/>
      <c r="D48" s="27"/>
      <c r="E48" s="27"/>
      <c r="F48" s="27"/>
      <c r="G48" s="27"/>
      <c r="H48" s="27"/>
      <c r="I48" s="27"/>
      <c r="J48" s="37"/>
      <c r="K48" s="35"/>
    </row>
    <row r="49" spans="2:10" ht="7.9" customHeight="1" thickBot="1" x14ac:dyDescent="0.5">
      <c r="B49" s="38"/>
      <c r="C49" s="39"/>
      <c r="D49" s="39"/>
      <c r="E49" s="39"/>
      <c r="F49" s="39"/>
      <c r="G49" s="39"/>
      <c r="H49" s="39"/>
      <c r="I49" s="39"/>
      <c r="J49" s="40"/>
    </row>
    <row r="50" spans="2:10" ht="10.5" customHeight="1" x14ac:dyDescent="0.45"/>
  </sheetData>
  <mergeCells count="4">
    <mergeCell ref="B1:I1"/>
    <mergeCell ref="C2:D2"/>
    <mergeCell ref="I2:J2"/>
    <mergeCell ref="B45:J45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2025-01-28T20:12:15Z</cp:lastPrinted>
  <dcterms:created xsi:type="dcterms:W3CDTF">2025-01-23T21:37:06Z</dcterms:created>
  <dcterms:modified xsi:type="dcterms:W3CDTF">2025-02-17T21:51:57Z</dcterms:modified>
</cp:coreProperties>
</file>